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02d90f03f89b64/AndrawasGbR/Umwelt_Nachhaltigkeit_2024/Arbeitshilfen/"/>
    </mc:Choice>
  </mc:AlternateContent>
  <xr:revisionPtr revIDLastSave="5" documentId="8_{A12B6484-77A1-4FF5-A997-73F5885574CD}" xr6:coauthVersionLast="47" xr6:coauthVersionMax="47" xr10:uidLastSave="{27702AE6-09A7-48EF-8CB8-BD149776B886}"/>
  <bookViews>
    <workbookView xWindow="-98" yWindow="-98" windowWidth="21795" windowHeight="13875" firstSheet="1" activeTab="1" xr2:uid="{00000000-000D-0000-FFFF-FFFF00000000}"/>
  </bookViews>
  <sheets>
    <sheet name="CO2-Emissionen" sheetId="1" r:id="rId1"/>
    <sheet name="Details der Berechnung" sheetId="4" r:id="rId2"/>
    <sheet name="Ermittlung Emissionsfaktoren" sheetId="5" r:id="rId3"/>
    <sheet name="Quellenangabe" sheetId="7" r:id="rId4"/>
    <sheet name="Erläuterungen" sheetId="6" r:id="rId5"/>
    <sheet name="Quellen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" l="1"/>
  <c r="B48" i="5" s="1"/>
  <c r="I11" i="5"/>
  <c r="B49" i="5" s="1"/>
  <c r="I12" i="5"/>
  <c r="I13" i="5"/>
  <c r="B51" i="5"/>
  <c r="I14" i="5"/>
  <c r="B52" i="5"/>
  <c r="I15" i="5"/>
  <c r="H16" i="4" s="1"/>
  <c r="L16" i="4" s="1"/>
  <c r="N16" i="4" s="1"/>
  <c r="D16" i="1" s="1"/>
  <c r="B47" i="5"/>
  <c r="B50" i="5"/>
  <c r="B10" i="4"/>
  <c r="L10" i="4"/>
  <c r="B11" i="4"/>
  <c r="J11" i="4" s="1"/>
  <c r="D11" i="4"/>
  <c r="L11" i="4" s="1"/>
  <c r="B12" i="4"/>
  <c r="F12" i="4" s="1"/>
  <c r="D12" i="4"/>
  <c r="B13" i="4"/>
  <c r="D13" i="4"/>
  <c r="L13" i="4" s="1"/>
  <c r="N13" i="4" s="1"/>
  <c r="D13" i="1" s="1"/>
  <c r="H13" i="4"/>
  <c r="B14" i="4"/>
  <c r="D14" i="4"/>
  <c r="L14" i="4" s="1"/>
  <c r="N14" i="4" s="1"/>
  <c r="D14" i="1" s="1"/>
  <c r="B15" i="4"/>
  <c r="F15" i="4"/>
  <c r="D15" i="4"/>
  <c r="B16" i="4"/>
  <c r="H14" i="4"/>
  <c r="H11" i="4"/>
  <c r="J13" i="4"/>
  <c r="H15" i="4"/>
  <c r="L15" i="4"/>
  <c r="N15" i="4" s="1"/>
  <c r="D15" i="1" s="1"/>
  <c r="F13" i="4"/>
  <c r="F14" i="4" l="1"/>
  <c r="N10" i="4"/>
  <c r="B53" i="5"/>
  <c r="J15" i="4"/>
  <c r="J14" i="4"/>
  <c r="D10" i="1"/>
  <c r="H12" i="4"/>
  <c r="J16" i="4"/>
  <c r="N11" i="4"/>
  <c r="D11" i="1" s="1"/>
  <c r="F11" i="4"/>
  <c r="J12" i="4" l="1"/>
  <c r="L12" i="4"/>
  <c r="N12" i="4" s="1"/>
  <c r="D12" i="1" s="1"/>
  <c r="N19" i="4"/>
  <c r="D19" i="1" s="1"/>
</calcChain>
</file>

<file path=xl/sharedStrings.xml><?xml version="1.0" encoding="utf-8"?>
<sst xmlns="http://schemas.openxmlformats.org/spreadsheetml/2006/main" count="280" uniqueCount="136">
  <si>
    <t>Energieträger</t>
  </si>
  <si>
    <t>Menge</t>
  </si>
  <si>
    <t>Einheit</t>
  </si>
  <si>
    <t>direkter 
Emissionsfaktor</t>
  </si>
  <si>
    <t>Strom</t>
  </si>
  <si>
    <t>Heizöl</t>
  </si>
  <si>
    <t>Erdgas</t>
  </si>
  <si>
    <t>Flüssiggas</t>
  </si>
  <si>
    <t>Diesel</t>
  </si>
  <si>
    <t>Benzin</t>
  </si>
  <si>
    <t>kWh</t>
  </si>
  <si>
    <t>l</t>
  </si>
  <si>
    <t>kg</t>
  </si>
  <si>
    <r>
      <t>m</t>
    </r>
    <r>
      <rPr>
        <vertAlign val="superscript"/>
        <sz val="10"/>
        <rFont val="Arial"/>
        <family val="2"/>
      </rPr>
      <t>3</t>
    </r>
  </si>
  <si>
    <t>Emissionsfaktor
gesamt</t>
  </si>
  <si>
    <t>kg/l</t>
  </si>
  <si>
    <r>
      <t>kg/m</t>
    </r>
    <r>
      <rPr>
        <vertAlign val="superscript"/>
        <sz val="10"/>
        <rFont val="Arial"/>
        <family val="2"/>
      </rPr>
      <t>3</t>
    </r>
  </si>
  <si>
    <t>-</t>
  </si>
  <si>
    <t>Holzpellets</t>
  </si>
  <si>
    <t>kg/kg</t>
  </si>
  <si>
    <t>kg/kWh</t>
  </si>
  <si>
    <r>
      <t>Gesamtmenge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(inkl. Vorkette)</t>
    </r>
  </si>
  <si>
    <t>Summe:</t>
  </si>
  <si>
    <t>direkte Emissionsfaktoren</t>
  </si>
  <si>
    <t>Die Berechnung der Emissionsfaktoren ergibt sich wie folgt:</t>
  </si>
  <si>
    <t>indirekte Emissionsfaktoren</t>
  </si>
  <si>
    <t>kg/TJ</t>
  </si>
  <si>
    <t>Bezeichnung</t>
  </si>
  <si>
    <t>Heizwert</t>
  </si>
  <si>
    <t>kWh/l</t>
  </si>
  <si>
    <r>
      <t>kWh/m</t>
    </r>
    <r>
      <rPr>
        <vertAlign val="superscript"/>
        <sz val="10"/>
        <rFont val="Arial"/>
        <family val="2"/>
      </rPr>
      <t>3</t>
    </r>
  </si>
  <si>
    <t>kWh/kg</t>
  </si>
  <si>
    <t>aus LfU-Leitfaden:</t>
  </si>
  <si>
    <t>Geben Sie dazu Ihre verbrauchte bzw. eingesparte Menge des jeweiligen Energieträgers</t>
  </si>
  <si>
    <t>in der Spalte "Menge" ein.</t>
  </si>
  <si>
    <t>Die Daten stammen aus:</t>
  </si>
  <si>
    <t>Beispiel:</t>
  </si>
  <si>
    <t>Rechnung:</t>
  </si>
  <si>
    <t>Anmerkungen:</t>
  </si>
  <si>
    <t>Erläuterung der Umrechung am Beispiel "Heizöl":</t>
  </si>
  <si>
    <t>Umrechnung</t>
  </si>
  <si>
    <t>auf g/MJ:</t>
  </si>
  <si>
    <t xml:space="preserve">Umrechung </t>
  </si>
  <si>
    <t>auf g/kWh:</t>
  </si>
  <si>
    <t>(1kWh = 3,6 MJ)</t>
  </si>
  <si>
    <t>auf g/l:</t>
  </si>
  <si>
    <t>durch Multiplikation mit dem Heizwert:</t>
  </si>
  <si>
    <t xml:space="preserve">50 l  </t>
  </si>
  <si>
    <t>Direkte Emissionen oder Gesamtemissionen (direkte + indirekte Emissionen)?</t>
  </si>
  <si>
    <t>Erläuterungen zur Berechnung</t>
  </si>
  <si>
    <r>
      <t>Gesamtmenge CO</t>
    </r>
    <r>
      <rPr>
        <b/>
        <vertAlign val="subscript"/>
        <sz val="10"/>
        <rFont val="Arial"/>
        <family val="2"/>
      </rPr>
      <t>2-</t>
    </r>
    <r>
      <rPr>
        <b/>
        <sz val="10"/>
        <rFont val="Arial"/>
        <family val="2"/>
      </rPr>
      <t xml:space="preserve">
Äquivalente inkl. Vorkette</t>
    </r>
  </si>
  <si>
    <t xml:space="preserve">Auf den weiteren Tabellenblättern finden Sie u.a.: </t>
  </si>
  <si>
    <t>- die direkten Emissionsfaktoren in den Details der Berechnung</t>
  </si>
  <si>
    <t>- die Herleitung der Emissionsfaktoren</t>
  </si>
  <si>
    <t>- Erläuterungen zu den Berechnungen, u.a. was sind CO2-Äquivalente</t>
  </si>
  <si>
    <t>Hinweis zur Bedienung</t>
  </si>
  <si>
    <t>Die Tabellenblätter sind geschützt, um unbeabsichtiges Löschen zu vermeiden</t>
  </si>
  <si>
    <t>Sie können diesen Schutz aufheben unter -&gt; Extras -&gt; Schutz - &gt; Blattschutz aufheben</t>
  </si>
  <si>
    <t>GEMIS-Wert:</t>
  </si>
  <si>
    <t>ca.</t>
  </si>
  <si>
    <t>Quelle:</t>
  </si>
  <si>
    <t>LfU</t>
  </si>
  <si>
    <t>UBA</t>
  </si>
  <si>
    <t>BDEW</t>
  </si>
  <si>
    <t>(siehe Quellen)</t>
  </si>
  <si>
    <r>
      <t>2.450 kg CO</t>
    </r>
    <r>
      <rPr>
        <b/>
        <vertAlign val="subscript"/>
        <sz val="10"/>
        <rFont val="Arial"/>
        <family val="2"/>
      </rPr>
      <t>2</t>
    </r>
  </si>
  <si>
    <t>atmosfair</t>
  </si>
  <si>
    <r>
      <t>Menge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-Emissionen direkt</t>
    </r>
  </si>
  <si>
    <r>
      <t>Menge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-Emissionen indirekt</t>
    </r>
  </si>
  <si>
    <r>
      <t>Die verbrauchte/eingesparte Menge des jeweiligen Energieträgers multipliziert mit dem Gesamtemissionsfaktor ergibt die Gesamtmenge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-Äquivalente</t>
    </r>
  </si>
  <si>
    <t>Quellenangabe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</si>
  <si>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-Faktor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</si>
  <si>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oder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-Äquivalente?</t>
    </r>
  </si>
  <si>
    <r>
      <t>Da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das bedeutendste Treibhausgas ist, werden zur Bilanzierung der Klimawirksamkeit oft nur die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-Emissionen herangezogen. Mit der Nutzung bestimmter Energieträger können aber auch Emissionen weiterer klimarelevanter Gase, z.B. Lachgas oder Methan, verbunden sein. </t>
    </r>
  </si>
  <si>
    <r>
      <t>Am besten lässt sich die Klimarelevanz verschiedener Energiesysteme vergleichen, wenn man die Gesamtemissionen ihrer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-Äquivalente ermittelt und gegenüberstellt.</t>
    </r>
  </si>
  <si>
    <t>Stand</t>
  </si>
  <si>
    <r>
      <t xml:space="preserve">   129 kg CO</t>
    </r>
    <r>
      <rPr>
        <b/>
        <vertAlign val="subscript"/>
        <sz val="10"/>
        <rFont val="Arial"/>
        <family val="2"/>
      </rPr>
      <t>2</t>
    </r>
  </si>
  <si>
    <r>
      <t>1.320 kg CO</t>
    </r>
    <r>
      <rPr>
        <b/>
        <vertAlign val="subscript"/>
        <sz val="10"/>
        <rFont val="Arial"/>
        <family val="2"/>
      </rPr>
      <t>2</t>
    </r>
  </si>
  <si>
    <r>
      <t>2.215 kg CO</t>
    </r>
    <r>
      <rPr>
        <b/>
        <vertAlign val="subscript"/>
        <sz val="10"/>
        <rFont val="Arial"/>
        <family val="2"/>
      </rPr>
      <t>2</t>
    </r>
  </si>
  <si>
    <r>
      <t>2.608 kg CO</t>
    </r>
    <r>
      <rPr>
        <b/>
        <vertAlign val="subscript"/>
        <sz val="10"/>
        <rFont val="Arial"/>
        <family val="2"/>
      </rPr>
      <t>2</t>
    </r>
  </si>
  <si>
    <r>
      <t>3.181 kg CO</t>
    </r>
    <r>
      <rPr>
        <b/>
        <vertAlign val="subscript"/>
        <sz val="10"/>
        <rFont val="Arial"/>
        <family val="2"/>
      </rPr>
      <t>2</t>
    </r>
  </si>
  <si>
    <t>aus ProBas-Datenbank, El-KW-Park-DE-2010</t>
  </si>
  <si>
    <t>Bestellshop des Staatsministeriums für Umwelt und Gesundheit (StMUG)</t>
  </si>
  <si>
    <t>Umweltbundesamt (UBA): Ergebnisse aus der ProBas-Datenbank</t>
  </si>
  <si>
    <r>
      <t>indirekter Emissionsfaktor inklusive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-Äquivalente</t>
    </r>
  </si>
  <si>
    <t xml:space="preserve">Destatis </t>
  </si>
  <si>
    <t xml:space="preserve">ca. </t>
  </si>
  <si>
    <r>
      <t>450 Mio t CO</t>
    </r>
    <r>
      <rPr>
        <b/>
        <vertAlign val="subscript"/>
        <sz val="10"/>
        <rFont val="Arial"/>
        <family val="2"/>
      </rPr>
      <t>2</t>
    </r>
  </si>
  <si>
    <r>
      <t xml:space="preserve">   130 kg CO</t>
    </r>
    <r>
      <rPr>
        <b/>
        <vertAlign val="subscript"/>
        <sz val="10"/>
        <rFont val="Arial"/>
        <family val="2"/>
      </rPr>
      <t>2</t>
    </r>
  </si>
  <si>
    <r>
      <t>1.500 kg CO</t>
    </r>
    <r>
      <rPr>
        <b/>
        <vertAlign val="subscript"/>
        <sz val="10"/>
        <rFont val="Arial"/>
        <family val="2"/>
      </rPr>
      <t>2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</si>
  <si>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</si>
  <si>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aus g48-results.xls, Vorketten Öl-Gas 2010, Öl-leicht frei HH/KV</t>
  </si>
  <si>
    <t>aus g48-results.xls, Vorketten Öl-Gas 2010, Erdgas-DE-mix frei HH/KV</t>
  </si>
  <si>
    <t>aus g48-results.xls, Vorketten Öl-Gas 2005, Flüssiggas frei HH-KV</t>
  </si>
  <si>
    <t>aus g48-results.xls, Vorketten Öl-Gas 2010, Diesel frei Tankstelle</t>
  </si>
  <si>
    <t>aus g48-results.xls, Vorketten Öl-Gas 2010, Benzin frei Tankstelle</t>
  </si>
  <si>
    <t>aus g48-results.xls, Vorketten Heizen (en) 2010, Holz-Pellets (aus Sägewerksreststoffen)</t>
  </si>
  <si>
    <t>1)Leitfaden für effiziente Energienutzung in Industrie und Gewerbe</t>
  </si>
  <si>
    <t>2)  GEMIS-Datenbank in der Version 4.81</t>
  </si>
  <si>
    <t>3) ProBas-Datenbank</t>
  </si>
  <si>
    <t>hier aktiver link möglich?</t>
  </si>
  <si>
    <t>aus GEMIS-Datenbank, Version 4.81</t>
  </si>
  <si>
    <r>
      <t xml:space="preserve">  920 kg CO</t>
    </r>
    <r>
      <rPr>
        <b/>
        <vertAlign val="subscript"/>
        <sz val="10"/>
        <rFont val="Arial"/>
        <family val="2"/>
      </rPr>
      <t>2</t>
    </r>
  </si>
  <si>
    <t>IINAS (Internationales Institut für Nachhaltigkeitsanalysen und -strategien): Ergebnissen aus der GEMIS-Datenbank  (Version 4.81), ausgewählte Energiedaten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</si>
  <si>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-Äquivalent</t>
    </r>
  </si>
  <si>
    <t>Gesamtemissionsfaktor</t>
  </si>
  <si>
    <r>
      <t>109 Mio t CO</t>
    </r>
    <r>
      <rPr>
        <b/>
        <vertAlign val="subscript"/>
        <sz val="10"/>
        <rFont val="Arial"/>
        <family val="2"/>
      </rPr>
      <t>2</t>
    </r>
  </si>
  <si>
    <t>Ein Jahr Auto fahren (angenommen: Laufleistung: 12.000 km/a, Verbrauch: ca. 7l/100km)</t>
  </si>
  <si>
    <t>Einsparungen einer LED als Ersatz einer 100 W-Glühlampe (1600 kWh über Lebensdauer)</t>
  </si>
  <si>
    <t>Betrieb eines Kühlschranks für ein Jahr (ca. 200 kWh/a)</t>
  </si>
  <si>
    <t>Flug einer Person von München nach New York (einfacher Flug)</t>
  </si>
  <si>
    <t>Flug einer Person von München nach Berlin (einfacher Flug)</t>
  </si>
  <si>
    <t>Durchschnittlicher Jahres-Stromverbrauch eines Vier-Personen-Haushalts (4.940 kWh/a)</t>
  </si>
  <si>
    <t>Durchschnittlicher Jahres-Stromverbrauch eines Drei-Personen-Haushalts (4.050 kWh/a)</t>
  </si>
  <si>
    <t>Durchschnittlicher Jahres-Stromverbrauch eines Zwei-Personen-Haushalts (3.440 kWh/a)</t>
  </si>
  <si>
    <t>Durchschnittlicher Jahres-Stromverbrauch eines Ein-Personen-Haushalts (2.050 kWh/a)</t>
  </si>
  <si>
    <r>
      <t>Die Umrechnung von Energieträgern in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- also beispielsweise Benzinverbrauch in Litern in kg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- hängt von mehreren Faktoren ab. Für diesen Rechner werden beispielhafte Energieträger und Prozesse herangezogen, die Ergebnisse können daher nur Durchschnittswerte sein. </t>
    </r>
  </si>
  <si>
    <r>
      <t>Beim Einsatz von Erdgas z. B. sind Methanemissionen als Methanschlupf durch unvollständige Verbrennung oder durch Entweichen aus undichten Förderanlagen möglich. Bei der Bilanzierung der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-Äquivalente werden die weiteren emittierten Treibhausgase entsprechend Ihrer Klimawirksamkeit in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-Emissionen umgerechnet und dann zusammen mit den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-Emissionen als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-Äquivalente angegeben.</t>
    </r>
  </si>
  <si>
    <t>Die unmittelbar am Ort der Energieumwandlung (z. B. Heizkessel) anfallenden Emissionen werden als direkte Emissionen bezeichnet. Auch die Herstellung des Brennstoffes (z. B: Erdölgewinnung und -verarbeitung zu Heizöl) ist mit Emissionen verbunden, die für Betrachtung des gesamten Prozesses ebenfalls relevant sind. Sie werden als indirekte oder auch vorgelagerte Emissionen bezeichnet. Die Gesamt-Emissionen setzen sich aus den direkten und indirekten Emissionen zusammen.</t>
  </si>
  <si>
    <r>
      <t xml:space="preserve">Einsparung von </t>
    </r>
    <r>
      <rPr>
        <b/>
        <sz val="10"/>
        <rFont val="Arial"/>
        <family val="2"/>
      </rPr>
      <t>50 l Heizöl</t>
    </r>
    <r>
      <rPr>
        <sz val="10"/>
        <rFont val="Arial"/>
      </rPr>
      <t xml:space="preserve"> ergibt eine </t>
    </r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-Einsparung von 154,6 kg</t>
    </r>
    <r>
      <rPr>
        <sz val="10"/>
        <rFont val="Arial"/>
      </rPr>
      <t>!</t>
    </r>
  </si>
  <si>
    <t>* 3,092 kg/l =</t>
  </si>
  <si>
    <t>154,6 kg</t>
  </si>
  <si>
    <t xml:space="preserve">                                                        bzw.</t>
  </si>
  <si>
    <t>1.  Berechnung der direkten und indirekten Emissionsfaktoren:</t>
  </si>
  <si>
    <r>
      <rPr>
        <b/>
        <sz val="11"/>
        <rFont val="Arial"/>
        <family val="2"/>
      </rPr>
      <t xml:space="preserve">2. Der Gesamtemissionsfaktor ergibt sich aus der Summe von </t>
    </r>
    <r>
      <rPr>
        <b/>
        <sz val="11"/>
        <color indexed="10"/>
        <rFont val="Arial"/>
        <family val="2"/>
      </rPr>
      <t>direktem</t>
    </r>
    <r>
      <rPr>
        <b/>
        <sz val="11"/>
        <rFont val="Arial"/>
        <family val="2"/>
      </rPr>
      <t xml:space="preserve"> und </t>
    </r>
    <r>
      <rPr>
        <b/>
        <sz val="11"/>
        <color indexed="17"/>
        <rFont val="Arial"/>
        <family val="2"/>
      </rPr>
      <t>indirektem</t>
    </r>
    <r>
      <rPr>
        <b/>
        <sz val="11"/>
        <rFont val="Arial"/>
        <family val="2"/>
      </rPr>
      <t xml:space="preserve"> Emissionsfaktor:</t>
    </r>
  </si>
  <si>
    <r>
      <rPr>
        <b/>
        <sz val="12"/>
        <rFont val="Arial"/>
        <family val="2"/>
      </rPr>
      <t>Berechnen Sie Ihre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-Emissionen:</t>
    </r>
  </si>
  <si>
    <r>
      <t>Beispiele für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-Emissionen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</si>
  <si>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-Emissionen aus dem Emissionshandel 2012</t>
    </r>
  </si>
  <si>
    <r>
      <t>Gesamt-CO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-Emissionen PKW in Deutschland (Stand 2010)</t>
    </r>
  </si>
  <si>
    <r>
      <t>In dieser Tabelle sehen Sie, wie sich die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(Äquivalente) zusammensetzen:</t>
    </r>
  </si>
  <si>
    <t>Stand: Dezember 2013</t>
  </si>
  <si>
    <t>IINAS (Internationales Institut für Nachhaltigkeitsanalysen und -strategien): Ergebnissen aus der GEMIS-Datenbank  (Version 4.81)</t>
  </si>
  <si>
    <t>1)  Leitfaden für effiziente Energienutzung in Industrie und Gewerbe</t>
  </si>
  <si>
    <t>3)  ProBas-Datenbank</t>
  </si>
  <si>
    <t>Sie können diesen Schutz aufheben: Registerkarte Überprüfen --&gt; Gruppe Änderungen --&gt; Blattschutz aufheben</t>
  </si>
  <si>
    <t>- Quellenangabe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</si>
</sst>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0.0"/>
  </numFmts>
  <fonts count="28" x14ac:knownFonts="1">
    <font>
      <sz val="10"/>
      <name val="Arial"/>
    </font>
    <font>
      <sz val="10"/>
      <name val="Arial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b/>
      <vertAlign val="subscript"/>
      <sz val="12"/>
      <name val="Arial"/>
      <family val="2"/>
    </font>
    <font>
      <b/>
      <vertAlign val="subscript"/>
      <sz val="11"/>
      <name val="Arial"/>
      <family val="2"/>
    </font>
    <font>
      <sz val="12"/>
      <name val="Arial"/>
      <family val="2"/>
    </font>
    <font>
      <b/>
      <i/>
      <sz val="10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C4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4" fillId="0" borderId="0" xfId="0" applyFont="1"/>
    <xf numFmtId="0" fontId="9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8" fillId="0" borderId="0" xfId="0" applyFont="1"/>
    <xf numFmtId="2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/>
    <xf numFmtId="0" fontId="1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4" xfId="0" applyFont="1" applyBorder="1"/>
    <xf numFmtId="2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1" applyBorder="1" applyAlignment="1" applyProtection="1">
      <alignment horizontal="left" wrapText="1"/>
    </xf>
    <xf numFmtId="0" fontId="7" fillId="0" borderId="0" xfId="1" applyBorder="1" applyAlignment="1" applyProtection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0" xfId="0" applyFont="1" applyAlignment="1">
      <alignment horizontal="left"/>
    </xf>
    <xf numFmtId="0" fontId="4" fillId="2" borderId="5" xfId="0" applyFont="1" applyFill="1" applyBorder="1"/>
    <xf numFmtId="0" fontId="0" fillId="2" borderId="0" xfId="0" applyFill="1"/>
    <xf numFmtId="3" fontId="1" fillId="2" borderId="0" xfId="2" applyNumberFormat="1" applyFill="1" applyBorder="1" applyAlignment="1">
      <alignment horizontal="right"/>
    </xf>
    <xf numFmtId="165" fontId="12" fillId="2" borderId="0" xfId="0" applyNumberFormat="1" applyFont="1" applyFill="1"/>
    <xf numFmtId="2" fontId="0" fillId="2" borderId="0" xfId="0" applyNumberFormat="1" applyFill="1"/>
    <xf numFmtId="0" fontId="0" fillId="2" borderId="6" xfId="0" applyFill="1" applyBorder="1" applyAlignment="1">
      <alignment horizontal="left"/>
    </xf>
    <xf numFmtId="165" fontId="0" fillId="2" borderId="0" xfId="0" applyNumberFormat="1" applyFill="1"/>
    <xf numFmtId="0" fontId="8" fillId="2" borderId="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8" fillId="3" borderId="0" xfId="0" applyFont="1" applyFill="1" applyAlignment="1">
      <alignment horizontal="right"/>
    </xf>
    <xf numFmtId="0" fontId="4" fillId="3" borderId="6" xfId="0" applyFont="1" applyFill="1" applyBorder="1" applyAlignment="1">
      <alignment horizontal="right"/>
    </xf>
    <xf numFmtId="49" fontId="0" fillId="2" borderId="7" xfId="0" applyNumberFormat="1" applyFill="1" applyBorder="1" applyAlignment="1">
      <alignment horizontal="left"/>
    </xf>
    <xf numFmtId="4" fontId="0" fillId="3" borderId="8" xfId="0" applyNumberForma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165" fontId="0" fillId="2" borderId="1" xfId="0" applyNumberFormat="1" applyFill="1" applyBorder="1"/>
    <xf numFmtId="0" fontId="0" fillId="2" borderId="2" xfId="0" applyFill="1" applyBorder="1" applyAlignment="1">
      <alignment horizontal="left" vertical="center"/>
    </xf>
    <xf numFmtId="165" fontId="0" fillId="3" borderId="8" xfId="0" applyNumberFormat="1" applyFill="1" applyBorder="1" applyAlignment="1">
      <alignment horizontal="right"/>
    </xf>
    <xf numFmtId="165" fontId="0" fillId="3" borderId="9" xfId="0" applyNumberFormat="1" applyFill="1" applyBorder="1" applyAlignment="1">
      <alignment horizontal="center"/>
    </xf>
    <xf numFmtId="4" fontId="0" fillId="3" borderId="11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left"/>
    </xf>
    <xf numFmtId="165" fontId="0" fillId="3" borderId="14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165" fontId="4" fillId="2" borderId="4" xfId="0" applyNumberFormat="1" applyFont="1" applyFill="1" applyBorder="1"/>
    <xf numFmtId="0" fontId="0" fillId="2" borderId="3" xfId="0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0" fillId="2" borderId="2" xfId="0" applyNumberFormat="1" applyFill="1" applyBorder="1" applyAlignment="1">
      <alignment horizontal="left" vertical="center"/>
    </xf>
    <xf numFmtId="2" fontId="0" fillId="3" borderId="8" xfId="0" applyNumberFormat="1" applyFill="1" applyBorder="1"/>
    <xf numFmtId="0" fontId="0" fillId="3" borderId="4" xfId="0" applyFill="1" applyBorder="1"/>
    <xf numFmtId="2" fontId="0" fillId="3" borderId="15" xfId="0" applyNumberFormat="1" applyFill="1" applyBorder="1"/>
    <xf numFmtId="0" fontId="0" fillId="3" borderId="1" xfId="0" applyFill="1" applyBorder="1"/>
    <xf numFmtId="0" fontId="8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20" xfId="0" applyFont="1" applyFill="1" applyBorder="1"/>
    <xf numFmtId="0" fontId="8" fillId="4" borderId="21" xfId="0" applyFont="1" applyFill="1" applyBorder="1"/>
    <xf numFmtId="0" fontId="0" fillId="4" borderId="16" xfId="0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" fontId="0" fillId="3" borderId="24" xfId="0" applyNumberFormat="1" applyFill="1" applyBorder="1" applyAlignment="1" applyProtection="1">
      <alignment horizontal="right"/>
      <protection locked="0"/>
    </xf>
    <xf numFmtId="4" fontId="0" fillId="3" borderId="25" xfId="0" applyNumberFormat="1" applyFill="1" applyBorder="1" applyAlignment="1" applyProtection="1">
      <alignment horizontal="right"/>
      <protection locked="0"/>
    </xf>
    <xf numFmtId="4" fontId="0" fillId="3" borderId="26" xfId="0" applyNumberFormat="1" applyFill="1" applyBorder="1" applyAlignment="1" applyProtection="1">
      <alignment horizontal="right"/>
      <protection locked="0"/>
    </xf>
    <xf numFmtId="2" fontId="0" fillId="3" borderId="27" xfId="0" applyNumberFormat="1" applyFill="1" applyBorder="1"/>
    <xf numFmtId="0" fontId="0" fillId="3" borderId="28" xfId="0" applyFill="1" applyBorder="1"/>
    <xf numFmtId="0" fontId="0" fillId="3" borderId="0" xfId="0" applyFill="1"/>
    <xf numFmtId="0" fontId="4" fillId="0" borderId="21" xfId="0" applyFont="1" applyBorder="1"/>
    <xf numFmtId="0" fontId="4" fillId="0" borderId="20" xfId="0" applyFont="1" applyBorder="1"/>
    <xf numFmtId="0" fontId="4" fillId="3" borderId="5" xfId="0" applyFont="1" applyFill="1" applyBorder="1"/>
    <xf numFmtId="3" fontId="1" fillId="3" borderId="0" xfId="2" applyNumberFormat="1" applyFill="1" applyBorder="1" applyAlignment="1">
      <alignment horizontal="right"/>
    </xf>
    <xf numFmtId="2" fontId="0" fillId="3" borderId="0" xfId="0" applyNumberFormat="1" applyFill="1"/>
    <xf numFmtId="165" fontId="12" fillId="3" borderId="0" xfId="0" applyNumberFormat="1" applyFont="1" applyFill="1"/>
    <xf numFmtId="0" fontId="0" fillId="3" borderId="6" xfId="0" applyFill="1" applyBorder="1" applyAlignment="1">
      <alignment horizontal="left"/>
    </xf>
    <xf numFmtId="3" fontId="0" fillId="3" borderId="0" xfId="0" applyNumberFormat="1" applyFill="1"/>
    <xf numFmtId="165" fontId="15" fillId="3" borderId="0" xfId="0" applyNumberFormat="1" applyFont="1" applyFill="1"/>
    <xf numFmtId="0" fontId="4" fillId="3" borderId="3" xfId="0" applyFont="1" applyFill="1" applyBorder="1"/>
    <xf numFmtId="0" fontId="0" fillId="3" borderId="7" xfId="0" applyFill="1" applyBorder="1"/>
    <xf numFmtId="3" fontId="1" fillId="3" borderId="7" xfId="2" applyNumberFormat="1" applyFill="1" applyBorder="1" applyAlignment="1">
      <alignment horizontal="right"/>
    </xf>
    <xf numFmtId="2" fontId="0" fillId="3" borderId="7" xfId="0" applyNumberFormat="1" applyFill="1" applyBorder="1"/>
    <xf numFmtId="165" fontId="12" fillId="3" borderId="7" xfId="0" applyNumberFormat="1" applyFont="1" applyFill="1" applyBorder="1"/>
    <xf numFmtId="0" fontId="0" fillId="3" borderId="4" xfId="0" applyFill="1" applyBorder="1" applyAlignment="1">
      <alignment horizontal="left"/>
    </xf>
    <xf numFmtId="165" fontId="0" fillId="3" borderId="0" xfId="0" applyNumberFormat="1" applyFill="1"/>
    <xf numFmtId="165" fontId="0" fillId="3" borderId="7" xfId="0" applyNumberFormat="1" applyFill="1" applyBorder="1"/>
    <xf numFmtId="2" fontId="11" fillId="2" borderId="5" xfId="0" applyNumberFormat="1" applyFont="1" applyFill="1" applyBorder="1" applyAlignment="1">
      <alignment horizontal="right"/>
    </xf>
    <xf numFmtId="2" fontId="11" fillId="3" borderId="5" xfId="0" applyNumberFormat="1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left"/>
    </xf>
    <xf numFmtId="49" fontId="8" fillId="3" borderId="0" xfId="0" applyNumberFormat="1" applyFont="1" applyFill="1" applyAlignment="1">
      <alignment horizontal="left"/>
    </xf>
    <xf numFmtId="2" fontId="0" fillId="0" borderId="0" xfId="0" applyNumberFormat="1" applyAlignment="1">
      <alignment horizontal="center"/>
    </xf>
    <xf numFmtId="3" fontId="1" fillId="0" borderId="0" xfId="2" applyNumberFormat="1" applyFill="1" applyBorder="1" applyAlignment="1">
      <alignment horizontal="right"/>
    </xf>
    <xf numFmtId="165" fontId="12" fillId="0" borderId="0" xfId="0" applyNumberFormat="1" applyFont="1"/>
    <xf numFmtId="0" fontId="7" fillId="0" borderId="0" xfId="1" applyAlignment="1" applyProtection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29" xfId="0" applyFill="1" applyBorder="1"/>
    <xf numFmtId="2" fontId="0" fillId="5" borderId="27" xfId="0" applyNumberFormat="1" applyFill="1" applyBorder="1"/>
    <xf numFmtId="0" fontId="0" fillId="5" borderId="30" xfId="0" applyFill="1" applyBorder="1"/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/>
    </xf>
    <xf numFmtId="0" fontId="4" fillId="4" borderId="23" xfId="0" applyFont="1" applyFill="1" applyBorder="1" applyAlignment="1">
      <alignment horizontal="center" vertical="center" wrapText="1"/>
    </xf>
    <xf numFmtId="0" fontId="4" fillId="5" borderId="31" xfId="0" applyFont="1" applyFill="1" applyBorder="1"/>
    <xf numFmtId="0" fontId="8" fillId="4" borderId="19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left"/>
    </xf>
    <xf numFmtId="0" fontId="17" fillId="0" borderId="33" xfId="0" applyFont="1" applyBorder="1"/>
    <xf numFmtId="0" fontId="22" fillId="0" borderId="0" xfId="0" applyFont="1"/>
    <xf numFmtId="0" fontId="0" fillId="4" borderId="33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0" xfId="0" applyFill="1" applyAlignment="1">
      <alignment horizontal="left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7" fontId="0" fillId="0" borderId="0" xfId="0" applyNumberFormat="1"/>
    <xf numFmtId="0" fontId="7" fillId="3" borderId="5" xfId="1" applyFill="1" applyBorder="1" applyAlignment="1" applyProtection="1">
      <alignment horizontal="center"/>
    </xf>
    <xf numFmtId="0" fontId="7" fillId="3" borderId="6" xfId="1" applyFill="1" applyBorder="1" applyAlignment="1" applyProtection="1">
      <alignment horizontal="center"/>
    </xf>
    <xf numFmtId="0" fontId="7" fillId="2" borderId="5" xfId="1" applyFill="1" applyBorder="1" applyAlignment="1" applyProtection="1">
      <alignment horizontal="center"/>
    </xf>
    <xf numFmtId="0" fontId="7" fillId="2" borderId="6" xfId="1" applyFill="1" applyBorder="1" applyAlignment="1" applyProtection="1">
      <alignment horizontal="center"/>
    </xf>
    <xf numFmtId="49" fontId="8" fillId="2" borderId="5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3" borderId="5" xfId="0" applyNumberFormat="1" applyFont="1" applyFill="1" applyBorder="1" applyAlignment="1">
      <alignment horizontal="left"/>
    </xf>
    <xf numFmtId="49" fontId="8" fillId="3" borderId="0" xfId="0" applyNumberFormat="1" applyFont="1" applyFill="1" applyAlignment="1">
      <alignment horizontal="left"/>
    </xf>
    <xf numFmtId="49" fontId="8" fillId="2" borderId="3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0" fontId="7" fillId="2" borderId="3" xfId="1" applyFill="1" applyBorder="1" applyAlignment="1" applyProtection="1">
      <alignment horizontal="center"/>
    </xf>
    <xf numFmtId="0" fontId="7" fillId="2" borderId="4" xfId="1" applyFill="1" applyBorder="1" applyAlignment="1" applyProtection="1">
      <alignment horizontal="center"/>
    </xf>
    <xf numFmtId="0" fontId="17" fillId="4" borderId="33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49" fontId="16" fillId="0" borderId="5" xfId="1" applyNumberFormat="1" applyFont="1" applyBorder="1" applyAlignment="1" applyProtection="1">
      <alignment horizontal="left"/>
    </xf>
    <xf numFmtId="49" fontId="16" fillId="0" borderId="0" xfId="1" applyNumberFormat="1" applyFont="1" applyBorder="1" applyAlignment="1" applyProtection="1">
      <alignment horizontal="left"/>
    </xf>
    <xf numFmtId="49" fontId="16" fillId="0" borderId="6" xfId="1" applyNumberFormat="1" applyFont="1" applyBorder="1" applyAlignment="1" applyProtection="1">
      <alignment horizontal="left"/>
    </xf>
    <xf numFmtId="49" fontId="16" fillId="0" borderId="3" xfId="1" applyNumberFormat="1" applyFont="1" applyBorder="1" applyAlignment="1" applyProtection="1">
      <alignment horizontal="left"/>
    </xf>
    <xf numFmtId="49" fontId="16" fillId="0" borderId="7" xfId="1" applyNumberFormat="1" applyFont="1" applyBorder="1" applyAlignment="1" applyProtection="1">
      <alignment horizontal="left"/>
    </xf>
    <xf numFmtId="49" fontId="16" fillId="0" borderId="4" xfId="1" applyNumberFormat="1" applyFont="1" applyBorder="1" applyAlignment="1" applyProtection="1">
      <alignment horizontal="left"/>
    </xf>
    <xf numFmtId="0" fontId="22" fillId="0" borderId="0" xfId="0" applyFont="1"/>
    <xf numFmtId="0" fontId="0" fillId="0" borderId="0" xfId="0"/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65" fontId="0" fillId="2" borderId="36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0" fontId="26" fillId="4" borderId="21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7" fillId="4" borderId="5" xfId="1" applyFill="1" applyBorder="1" applyAlignment="1" applyProtection="1">
      <alignment horizontal="left"/>
    </xf>
    <xf numFmtId="0" fontId="7" fillId="4" borderId="6" xfId="1" applyFill="1" applyBorder="1" applyAlignment="1" applyProtection="1">
      <alignment horizontal="left"/>
    </xf>
    <xf numFmtId="0" fontId="4" fillId="4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4" borderId="0" xfId="1" applyFill="1" applyBorder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7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</xdr:row>
      <xdr:rowOff>85725</xdr:rowOff>
    </xdr:from>
    <xdr:to>
      <xdr:col>1</xdr:col>
      <xdr:colOff>419100</xdr:colOff>
      <xdr:row>8</xdr:row>
      <xdr:rowOff>38100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ShapeType="1"/>
        </xdr:cNvSpPr>
      </xdr:nvSpPr>
      <xdr:spPr bwMode="auto">
        <a:xfrm>
          <a:off x="1009650" y="1009650"/>
          <a:ext cx="209550" cy="447675"/>
        </a:xfrm>
        <a:prstGeom prst="line">
          <a:avLst/>
        </a:prstGeom>
        <a:noFill/>
        <a:ln w="31750">
          <a:solidFill>
            <a:srgbClr val="95373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16</xdr:row>
      <xdr:rowOff>57150</xdr:rowOff>
    </xdr:from>
    <xdr:to>
      <xdr:col>2</xdr:col>
      <xdr:colOff>523875</xdr:colOff>
      <xdr:row>21</xdr:row>
      <xdr:rowOff>85725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 flipH="1" flipV="1">
          <a:off x="1314450" y="3105150"/>
          <a:ext cx="628650" cy="885825"/>
        </a:xfrm>
        <a:prstGeom prst="line">
          <a:avLst/>
        </a:prstGeom>
        <a:noFill/>
        <a:ln w="31750">
          <a:solidFill>
            <a:srgbClr val="95373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933450</xdr:colOff>
      <xdr:row>16</xdr:row>
      <xdr:rowOff>76200</xdr:rowOff>
    </xdr:from>
    <xdr:to>
      <xdr:col>11</xdr:col>
      <xdr:colOff>390525</xdr:colOff>
      <xdr:row>21</xdr:row>
      <xdr:rowOff>66675</xdr:rowOff>
    </xdr:to>
    <xdr:sp macro="" textlink="">
      <xdr:nvSpPr>
        <xdr:cNvPr id="1199" name="Line 7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 flipV="1">
          <a:off x="6086475" y="3124200"/>
          <a:ext cx="3000375" cy="847725"/>
        </a:xfrm>
        <a:prstGeom prst="line">
          <a:avLst/>
        </a:prstGeom>
        <a:noFill/>
        <a:ln w="31750">
          <a:solidFill>
            <a:srgbClr val="95373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114300</xdr:rowOff>
        </xdr:from>
        <xdr:to>
          <xdr:col>3</xdr:col>
          <xdr:colOff>1685925</xdr:colOff>
          <xdr:row>27</xdr:row>
          <xdr:rowOff>133350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2352675</xdr:colOff>
          <xdr:row>25</xdr:row>
          <xdr:rowOff>0</xdr:rowOff>
        </xdr:from>
        <xdr:to>
          <xdr:col>3</xdr:col>
          <xdr:colOff>3267075</xdr:colOff>
          <xdr:row>28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1952625</xdr:colOff>
      <xdr:row>26</xdr:row>
      <xdr:rowOff>19050</xdr:rowOff>
    </xdr:from>
    <xdr:to>
      <xdr:col>3</xdr:col>
      <xdr:colOff>2276475</xdr:colOff>
      <xdr:row>26</xdr:row>
      <xdr:rowOff>19050</xdr:rowOff>
    </xdr:to>
    <xdr:sp macro="" textlink="">
      <xdr:nvSpPr>
        <xdr:cNvPr id="4404" name="Line 7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4467225" y="44386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3</xdr:col>
          <xdr:colOff>1628775</xdr:colOff>
          <xdr:row>33</xdr:row>
          <xdr:rowOff>57150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1895475</xdr:colOff>
      <xdr:row>31</xdr:row>
      <xdr:rowOff>76200</xdr:rowOff>
    </xdr:from>
    <xdr:to>
      <xdr:col>3</xdr:col>
      <xdr:colOff>2171700</xdr:colOff>
      <xdr:row>31</xdr:row>
      <xdr:rowOff>76200</xdr:rowOff>
    </xdr:to>
    <xdr:sp macro="" textlink="">
      <xdr:nvSpPr>
        <xdr:cNvPr id="4405" name="Line 11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 flipV="1">
          <a:off x="4410075" y="53054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2324100</xdr:colOff>
          <xdr:row>30</xdr:row>
          <xdr:rowOff>38100</xdr:rowOff>
        </xdr:from>
        <xdr:to>
          <xdr:col>3</xdr:col>
          <xdr:colOff>3238500</xdr:colOff>
          <xdr:row>33</xdr:row>
          <xdr:rowOff>85725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133350</xdr:rowOff>
        </xdr:from>
        <xdr:to>
          <xdr:col>3</xdr:col>
          <xdr:colOff>1704975</xdr:colOff>
          <xdr:row>38</xdr:row>
          <xdr:rowOff>114300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3371850</xdr:colOff>
          <xdr:row>35</xdr:row>
          <xdr:rowOff>85725</xdr:rowOff>
        </xdr:from>
        <xdr:to>
          <xdr:col>3</xdr:col>
          <xdr:colOff>4210050</xdr:colOff>
          <xdr:row>38</xdr:row>
          <xdr:rowOff>95250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2400300</xdr:colOff>
          <xdr:row>36</xdr:row>
          <xdr:rowOff>0</xdr:rowOff>
        </xdr:from>
        <xdr:to>
          <xdr:col>3</xdr:col>
          <xdr:colOff>3009900</xdr:colOff>
          <xdr:row>38</xdr:row>
          <xdr:rowOff>114300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1828800</xdr:colOff>
          <xdr:row>24</xdr:row>
          <xdr:rowOff>123825</xdr:rowOff>
        </xdr:to>
        <xdr:sp macro="" textlink="">
          <xdr:nvSpPr>
            <xdr:cNvPr id="4289" name="Object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2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1838325</xdr:colOff>
      <xdr:row>37</xdr:row>
      <xdr:rowOff>19050</xdr:rowOff>
    </xdr:from>
    <xdr:to>
      <xdr:col>3</xdr:col>
      <xdr:colOff>2314575</xdr:colOff>
      <xdr:row>37</xdr:row>
      <xdr:rowOff>28575</xdr:rowOff>
    </xdr:to>
    <xdr:sp macro="" textlink="">
      <xdr:nvSpPr>
        <xdr:cNvPr id="4406" name="Line 7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ShapeType="1"/>
        </xdr:cNvSpPr>
      </xdr:nvSpPr>
      <xdr:spPr bwMode="auto">
        <a:xfrm flipV="1">
          <a:off x="4352925" y="6219825"/>
          <a:ext cx="476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9</xdr:row>
      <xdr:rowOff>76200</xdr:rowOff>
    </xdr:from>
    <xdr:to>
      <xdr:col>4</xdr:col>
      <xdr:colOff>476250</xdr:colOff>
      <xdr:row>21</xdr:row>
      <xdr:rowOff>38100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ShapeType="1"/>
        </xdr:cNvSpPr>
      </xdr:nvSpPr>
      <xdr:spPr bwMode="auto">
        <a:xfrm flipH="1">
          <a:off x="2971800" y="1724025"/>
          <a:ext cx="5000625" cy="1924050"/>
        </a:xfrm>
        <a:prstGeom prst="line">
          <a:avLst/>
        </a:prstGeom>
        <a:noFill/>
        <a:ln w="31750">
          <a:solidFill>
            <a:srgbClr val="95373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3981450</xdr:colOff>
      <xdr:row>9</xdr:row>
      <xdr:rowOff>66675</xdr:rowOff>
    </xdr:from>
    <xdr:to>
      <xdr:col>8</xdr:col>
      <xdr:colOff>323850</xdr:colOff>
      <xdr:row>35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ShapeType="1"/>
        </xdr:cNvSpPr>
      </xdr:nvSpPr>
      <xdr:spPr bwMode="auto">
        <a:xfrm flipV="1">
          <a:off x="6496050" y="1714500"/>
          <a:ext cx="3600450" cy="4171950"/>
        </a:xfrm>
        <a:prstGeom prst="line">
          <a:avLst/>
        </a:prstGeom>
        <a:noFill/>
        <a:ln w="31750">
          <a:solidFill>
            <a:srgbClr val="95373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tatis.de/DE/Publikationen/Thematisch/UmweltoekonomischeGesamtrechnungen/Querschnitt/UmweltnutzungundWirtschaftTabellenband.html" TargetMode="External"/><Relationship Id="rId3" Type="http://schemas.openxmlformats.org/officeDocument/2006/relationships/hyperlink" Target="http://www.atmosfair.de/" TargetMode="External"/><Relationship Id="rId7" Type="http://schemas.openxmlformats.org/officeDocument/2006/relationships/hyperlink" Target="http://www.uba.de/" TargetMode="External"/><Relationship Id="rId2" Type="http://schemas.openxmlformats.org/officeDocument/2006/relationships/hyperlink" Target="http://www.atmosfair.de/" TargetMode="External"/><Relationship Id="rId1" Type="http://schemas.openxmlformats.org/officeDocument/2006/relationships/hyperlink" Target="http://www.bdew.de/bdew.nsf/id/DE_20100225_PM_Haushaltsgroesze_beeinflusst_Energiebedarf/$file/Stromverbrauch_nach_Haushaltsgr%C3%B6%C3%9Fen.pdf" TargetMode="External"/><Relationship Id="rId6" Type="http://schemas.openxmlformats.org/officeDocument/2006/relationships/hyperlink" Target="http://www.bdew.de/bdew.nsf/id/DE_20100225_PM_Haushaltsgroesze_beeinflusst_Energiebedarf/$file/Stromverbrauch_nach_Haushaltsgr%C3%B6%C3%9Fen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bdew.de/bdew.nsf/id/DE_20100225_PM_Haushaltsgroesze_beeinflusst_Energiebedarf/$file/Stromverbrauch_nach_Haushaltsgr%C3%B6%C3%9Fe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bdew.de/bdew.nsf/id/DE_20100225_PM_Haushaltsgroesze_beeinflusst_Energiebedarf/$file/Stromverbrauch_nach_Haushaltsgr%C3%B6%C3%9Fen.pdf" TargetMode="External"/><Relationship Id="rId9" Type="http://schemas.openxmlformats.org/officeDocument/2006/relationships/hyperlink" Target="http://www.umweltbundesamt.de/daten/klimawandel/der-europaeische-emissionshand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bas.umweltbundesamt.de/php/index.php" TargetMode="External"/><Relationship Id="rId2" Type="http://schemas.openxmlformats.org/officeDocument/2006/relationships/hyperlink" Target="http://www.iinas.org/gemis-de.html" TargetMode="External"/><Relationship Id="rId1" Type="http://schemas.openxmlformats.org/officeDocument/2006/relationships/hyperlink" Target="http://www.bestellen.bayern.de/shoplink/lfu_klima_00022.ht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bas.umweltbundesamt.de/php/index.php" TargetMode="External"/><Relationship Id="rId2" Type="http://schemas.openxmlformats.org/officeDocument/2006/relationships/hyperlink" Target="http://www.oeko.de/service/gemis/de/material.htm" TargetMode="External"/><Relationship Id="rId1" Type="http://schemas.openxmlformats.org/officeDocument/2006/relationships/hyperlink" Target="http://www.bestellen.bayern.de/shoplink/lfu_klima_00022.htm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Q38"/>
  <sheetViews>
    <sheetView showGridLines="0" zoomScaleNormal="100" workbookViewId="0">
      <selection activeCell="C40" sqref="C40"/>
    </sheetView>
  </sheetViews>
  <sheetFormatPr baseColWidth="10" defaultRowHeight="12.75" x14ac:dyDescent="0.35"/>
  <cols>
    <col min="1" max="1" width="12" bestFit="1" customWidth="1"/>
    <col min="2" max="2" width="11.86328125" customWidth="1"/>
    <col min="3" max="3" width="6.73046875" bestFit="1" customWidth="1"/>
    <col min="4" max="4" width="15.73046875" customWidth="1"/>
    <col min="5" max="5" width="6.73046875" bestFit="1" customWidth="1"/>
    <col min="6" max="7" width="7" customWidth="1"/>
    <col min="8" max="8" width="9.1328125" customWidth="1"/>
    <col min="9" max="9" width="4.86328125" customWidth="1"/>
    <col min="10" max="10" width="13" bestFit="1" customWidth="1"/>
    <col min="11" max="11" width="8.59765625" bestFit="1" customWidth="1"/>
    <col min="12" max="12" width="18.3984375" customWidth="1"/>
    <col min="13" max="13" width="4.86328125" customWidth="1"/>
    <col min="14" max="14" width="16.59765625" customWidth="1"/>
    <col min="15" max="15" width="7.3984375" bestFit="1" customWidth="1"/>
    <col min="16" max="16" width="17.86328125" customWidth="1"/>
    <col min="17" max="17" width="3" bestFit="1" customWidth="1"/>
  </cols>
  <sheetData>
    <row r="2" spans="1:16" ht="18" x14ac:dyDescent="0.6">
      <c r="A2" s="174" t="s">
        <v>125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" x14ac:dyDescent="0.4">
      <c r="A3" s="133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x14ac:dyDescent="0.35">
      <c r="A4" s="176" t="s">
        <v>33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x14ac:dyDescent="0.35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D7" s="12"/>
    </row>
    <row r="8" spans="1:16" ht="13.15" thickBot="1" x14ac:dyDescent="0.4">
      <c r="D8" s="12"/>
    </row>
    <row r="9" spans="1:16" ht="41.25" customHeight="1" thickBot="1" x14ac:dyDescent="0.4">
      <c r="A9" s="84" t="s">
        <v>0</v>
      </c>
      <c r="B9" s="85" t="s">
        <v>1</v>
      </c>
      <c r="C9" s="86" t="s">
        <v>2</v>
      </c>
      <c r="D9" s="177" t="s">
        <v>50</v>
      </c>
      <c r="E9" s="178"/>
      <c r="F9" s="13"/>
      <c r="G9" s="13"/>
      <c r="H9" s="13"/>
      <c r="I9" s="13"/>
      <c r="N9" s="13"/>
      <c r="O9" s="15"/>
    </row>
    <row r="10" spans="1:16" ht="13.9" x14ac:dyDescent="0.4">
      <c r="A10" s="9" t="s">
        <v>4</v>
      </c>
      <c r="B10" s="87"/>
      <c r="C10" s="10" t="s">
        <v>10</v>
      </c>
      <c r="D10" s="73">
        <f>'Details der Berechnung'!N10</f>
        <v>0</v>
      </c>
      <c r="E10" s="55" t="s">
        <v>12</v>
      </c>
      <c r="I10" s="134" t="s">
        <v>51</v>
      </c>
      <c r="J10" s="93"/>
      <c r="K10" s="93"/>
      <c r="L10" s="93"/>
      <c r="M10" s="93"/>
      <c r="N10" s="94"/>
    </row>
    <row r="11" spans="1:16" x14ac:dyDescent="0.35">
      <c r="A11" s="2" t="s">
        <v>5</v>
      </c>
      <c r="B11" s="88">
        <v>50</v>
      </c>
      <c r="C11" s="1" t="s">
        <v>11</v>
      </c>
      <c r="D11" s="73">
        <f>'Details der Berechnung'!N11</f>
        <v>154.60140000000001</v>
      </c>
      <c r="E11" s="56" t="s">
        <v>12</v>
      </c>
      <c r="I11" s="19"/>
      <c r="N11" s="20"/>
    </row>
    <row r="12" spans="1:16" ht="14.25" x14ac:dyDescent="0.35">
      <c r="A12" s="2" t="s">
        <v>6</v>
      </c>
      <c r="B12" s="88"/>
      <c r="C12" s="1" t="s">
        <v>13</v>
      </c>
      <c r="D12" s="73">
        <f>'Details der Berechnung'!N12</f>
        <v>0</v>
      </c>
      <c r="E12" s="56" t="s">
        <v>12</v>
      </c>
      <c r="I12" s="180" t="s">
        <v>52</v>
      </c>
      <c r="J12" s="181"/>
      <c r="K12" s="181"/>
      <c r="L12" s="181"/>
      <c r="M12" s="181"/>
      <c r="N12" s="182"/>
    </row>
    <row r="13" spans="1:16" x14ac:dyDescent="0.35">
      <c r="A13" s="2" t="s">
        <v>7</v>
      </c>
      <c r="B13" s="88"/>
      <c r="C13" s="1" t="s">
        <v>11</v>
      </c>
      <c r="D13" s="73">
        <f>'Details der Berechnung'!N13</f>
        <v>0</v>
      </c>
      <c r="E13" s="56" t="s">
        <v>12</v>
      </c>
      <c r="I13" s="180" t="s">
        <v>53</v>
      </c>
      <c r="J13" s="181"/>
      <c r="K13" s="181"/>
      <c r="L13" s="181"/>
      <c r="M13" s="181"/>
      <c r="N13" s="182"/>
    </row>
    <row r="14" spans="1:16" x14ac:dyDescent="0.35">
      <c r="A14" s="2" t="s">
        <v>8</v>
      </c>
      <c r="B14" s="88"/>
      <c r="C14" s="1" t="s">
        <v>11</v>
      </c>
      <c r="D14" s="73">
        <f>'Details der Berechnung'!N14</f>
        <v>0</v>
      </c>
      <c r="E14" s="56" t="s">
        <v>12</v>
      </c>
      <c r="I14" s="180" t="s">
        <v>54</v>
      </c>
      <c r="J14" s="181"/>
      <c r="K14" s="181"/>
      <c r="L14" s="181"/>
      <c r="M14" s="181"/>
      <c r="N14" s="182"/>
    </row>
    <row r="15" spans="1:16" x14ac:dyDescent="0.35">
      <c r="A15" s="2" t="s">
        <v>9</v>
      </c>
      <c r="B15" s="88"/>
      <c r="C15" s="1" t="s">
        <v>11</v>
      </c>
      <c r="D15" s="73">
        <f>'Details der Berechnung'!N15</f>
        <v>0</v>
      </c>
      <c r="E15" s="56" t="s">
        <v>12</v>
      </c>
      <c r="I15" s="183" t="s">
        <v>135</v>
      </c>
      <c r="J15" s="184"/>
      <c r="K15" s="184"/>
      <c r="L15" s="184"/>
      <c r="M15" s="184"/>
      <c r="N15" s="185"/>
    </row>
    <row r="16" spans="1:16" ht="13.5" thickBot="1" x14ac:dyDescent="0.4">
      <c r="A16" s="2" t="s">
        <v>18</v>
      </c>
      <c r="B16" s="89"/>
      <c r="C16" s="1" t="s">
        <v>12</v>
      </c>
      <c r="D16" s="90">
        <f>'Details der Berechnung'!N16</f>
        <v>0</v>
      </c>
      <c r="E16" s="91" t="s">
        <v>12</v>
      </c>
      <c r="J16" s="179"/>
      <c r="K16" s="179"/>
      <c r="L16" s="16"/>
      <c r="M16" s="16"/>
      <c r="N16" s="17"/>
      <c r="O16" s="14"/>
    </row>
    <row r="17" spans="1:14" ht="13.15" thickBot="1" x14ac:dyDescent="0.4"/>
    <row r="18" spans="1:14" ht="13.15" x14ac:dyDescent="0.4">
      <c r="D18" s="127" t="s">
        <v>22</v>
      </c>
      <c r="E18" s="120"/>
    </row>
    <row r="19" spans="1:14" ht="13.15" thickBot="1" x14ac:dyDescent="0.4">
      <c r="D19" s="121">
        <f>'Details der Berechnung'!N19</f>
        <v>154.60140000000001</v>
      </c>
      <c r="E19" s="122" t="s">
        <v>12</v>
      </c>
    </row>
    <row r="20" spans="1:14" x14ac:dyDescent="0.35">
      <c r="D20" s="12"/>
    </row>
    <row r="21" spans="1:14" x14ac:dyDescent="0.35">
      <c r="D21" s="12"/>
    </row>
    <row r="23" spans="1:14" ht="12.75" customHeight="1" x14ac:dyDescent="0.35">
      <c r="A23" s="160" t="s">
        <v>126</v>
      </c>
      <c r="B23" s="161"/>
      <c r="C23" s="161"/>
      <c r="D23" s="161"/>
      <c r="E23" s="161"/>
      <c r="F23" s="161"/>
      <c r="G23" s="161"/>
      <c r="H23" s="161"/>
      <c r="I23" s="161"/>
      <c r="J23" s="162"/>
      <c r="K23" s="83"/>
      <c r="L23" s="82"/>
    </row>
    <row r="24" spans="1:14" ht="12.75" customHeight="1" x14ac:dyDescent="0.4">
      <c r="A24" s="163"/>
      <c r="B24" s="164"/>
      <c r="C24" s="164"/>
      <c r="D24" s="164"/>
      <c r="E24" s="164"/>
      <c r="F24" s="164"/>
      <c r="G24" s="164"/>
      <c r="H24" s="164"/>
      <c r="I24" s="164"/>
      <c r="J24" s="165"/>
      <c r="K24" s="167" t="s">
        <v>60</v>
      </c>
      <c r="L24" s="168"/>
    </row>
    <row r="25" spans="1:14" s="6" customFormat="1" ht="14.65" x14ac:dyDescent="0.5">
      <c r="A25" s="151" t="s">
        <v>115</v>
      </c>
      <c r="B25" s="153"/>
      <c r="C25" s="153"/>
      <c r="D25" s="153"/>
      <c r="E25" s="153"/>
      <c r="F25" s="153"/>
      <c r="G25" s="153"/>
      <c r="H25" s="153"/>
      <c r="I25" s="46" t="s">
        <v>59</v>
      </c>
      <c r="J25" s="47" t="s">
        <v>77</v>
      </c>
      <c r="K25" s="149" t="s">
        <v>63</v>
      </c>
      <c r="L25" s="150"/>
      <c r="M25" s="34"/>
    </row>
    <row r="26" spans="1:14" s="6" customFormat="1" ht="14.65" x14ac:dyDescent="0.5">
      <c r="A26" s="154" t="s">
        <v>114</v>
      </c>
      <c r="B26" s="155"/>
      <c r="C26" s="155"/>
      <c r="D26" s="155"/>
      <c r="E26" s="155"/>
      <c r="F26" s="155"/>
      <c r="G26" s="155"/>
      <c r="H26" s="155"/>
      <c r="I26" s="51" t="s">
        <v>59</v>
      </c>
      <c r="J26" s="52" t="s">
        <v>78</v>
      </c>
      <c r="K26" s="147" t="s">
        <v>63</v>
      </c>
      <c r="L26" s="148"/>
      <c r="M26" s="34"/>
    </row>
    <row r="27" spans="1:14" s="6" customFormat="1" ht="14.65" x14ac:dyDescent="0.5">
      <c r="A27" s="151" t="s">
        <v>113</v>
      </c>
      <c r="B27" s="153"/>
      <c r="C27" s="153"/>
      <c r="D27" s="153"/>
      <c r="E27" s="153"/>
      <c r="F27" s="153"/>
      <c r="G27" s="153"/>
      <c r="H27" s="153"/>
      <c r="I27" s="46" t="s">
        <v>59</v>
      </c>
      <c r="J27" s="47" t="s">
        <v>79</v>
      </c>
      <c r="K27" s="149" t="s">
        <v>63</v>
      </c>
      <c r="L27" s="150"/>
      <c r="M27" s="34"/>
    </row>
    <row r="28" spans="1:14" s="6" customFormat="1" ht="14.65" x14ac:dyDescent="0.5">
      <c r="A28" s="154" t="s">
        <v>112</v>
      </c>
      <c r="B28" s="155"/>
      <c r="C28" s="155"/>
      <c r="D28" s="155"/>
      <c r="E28" s="155"/>
      <c r="F28" s="155"/>
      <c r="G28" s="155"/>
      <c r="H28" s="155"/>
      <c r="I28" s="51" t="s">
        <v>59</v>
      </c>
      <c r="J28" s="52" t="s">
        <v>80</v>
      </c>
      <c r="K28" s="147" t="s">
        <v>63</v>
      </c>
      <c r="L28" s="148"/>
      <c r="M28" s="34"/>
    </row>
    <row r="29" spans="1:14" ht="12.75" customHeight="1" x14ac:dyDescent="0.5">
      <c r="A29" s="151" t="s">
        <v>111</v>
      </c>
      <c r="B29" s="153"/>
      <c r="C29" s="153"/>
      <c r="D29" s="153"/>
      <c r="E29" s="153"/>
      <c r="F29" s="153"/>
      <c r="G29" s="48"/>
      <c r="H29" s="48"/>
      <c r="I29" s="46" t="s">
        <v>59</v>
      </c>
      <c r="J29" s="47" t="s">
        <v>88</v>
      </c>
      <c r="K29" s="149" t="s">
        <v>66</v>
      </c>
      <c r="L29" s="150"/>
      <c r="M29" s="34"/>
    </row>
    <row r="30" spans="1:14" ht="14.65" x14ac:dyDescent="0.5">
      <c r="A30" s="154" t="s">
        <v>110</v>
      </c>
      <c r="B30" s="166"/>
      <c r="C30" s="166"/>
      <c r="D30" s="166"/>
      <c r="E30" s="166"/>
      <c r="F30" s="166"/>
      <c r="G30" s="50"/>
      <c r="H30" s="50"/>
      <c r="I30" s="51" t="s">
        <v>59</v>
      </c>
      <c r="J30" s="52" t="s">
        <v>89</v>
      </c>
      <c r="K30" s="147" t="s">
        <v>66</v>
      </c>
      <c r="L30" s="148"/>
      <c r="M30" s="34"/>
    </row>
    <row r="31" spans="1:14" ht="14.65" x14ac:dyDescent="0.5">
      <c r="A31" s="151" t="s">
        <v>109</v>
      </c>
      <c r="B31" s="152"/>
      <c r="C31" s="152"/>
      <c r="D31" s="152"/>
      <c r="E31" s="152"/>
      <c r="F31" s="152"/>
      <c r="G31" s="49"/>
      <c r="H31" s="49"/>
      <c r="I31" s="46" t="s">
        <v>59</v>
      </c>
      <c r="J31" s="47" t="s">
        <v>76</v>
      </c>
      <c r="K31" s="169" t="s">
        <v>61</v>
      </c>
      <c r="L31" s="171"/>
      <c r="M31" s="34"/>
      <c r="N31" s="34"/>
    </row>
    <row r="32" spans="1:14" ht="14.65" x14ac:dyDescent="0.5">
      <c r="A32" s="154" t="s">
        <v>107</v>
      </c>
      <c r="B32" s="155"/>
      <c r="C32" s="155"/>
      <c r="D32" s="155"/>
      <c r="E32" s="155"/>
      <c r="F32" s="155"/>
      <c r="G32" s="155"/>
      <c r="H32" s="155"/>
      <c r="I32" s="51" t="s">
        <v>59</v>
      </c>
      <c r="J32" s="52" t="s">
        <v>65</v>
      </c>
      <c r="K32" s="172" t="s">
        <v>61</v>
      </c>
      <c r="L32" s="173"/>
      <c r="M32" s="34"/>
    </row>
    <row r="33" spans="1:17" ht="14.65" x14ac:dyDescent="0.5">
      <c r="A33" s="151" t="s">
        <v>108</v>
      </c>
      <c r="B33" s="153"/>
      <c r="C33" s="153"/>
      <c r="D33" s="153"/>
      <c r="E33" s="153"/>
      <c r="F33" s="153"/>
      <c r="G33" s="153"/>
      <c r="H33" s="153"/>
      <c r="I33" s="46" t="s">
        <v>59</v>
      </c>
      <c r="J33" s="47" t="s">
        <v>102</v>
      </c>
      <c r="K33" s="169" t="s">
        <v>61</v>
      </c>
      <c r="L33" s="170"/>
      <c r="M33" s="118"/>
      <c r="N33" s="119"/>
      <c r="O33" s="119"/>
      <c r="P33" s="119"/>
      <c r="Q33" s="119"/>
    </row>
    <row r="34" spans="1:17" ht="15" x14ac:dyDescent="0.5">
      <c r="A34" s="112" t="s">
        <v>128</v>
      </c>
      <c r="B34" s="113"/>
      <c r="C34" s="113"/>
      <c r="D34" s="113"/>
      <c r="E34" s="113"/>
      <c r="F34" s="113"/>
      <c r="G34" s="50"/>
      <c r="H34" s="50"/>
      <c r="I34" s="51" t="s">
        <v>59</v>
      </c>
      <c r="J34" s="52" t="s">
        <v>106</v>
      </c>
      <c r="K34" s="147" t="s">
        <v>85</v>
      </c>
      <c r="L34" s="148"/>
      <c r="M34" s="117"/>
      <c r="N34" s="119"/>
      <c r="O34" s="119"/>
      <c r="P34" s="119"/>
      <c r="Q34" s="119"/>
    </row>
    <row r="35" spans="1:17" ht="15" x14ac:dyDescent="0.5">
      <c r="A35" s="156" t="s">
        <v>127</v>
      </c>
      <c r="B35" s="157"/>
      <c r="C35" s="157"/>
      <c r="D35" s="157"/>
      <c r="E35" s="157"/>
      <c r="F35" s="157"/>
      <c r="G35" s="53"/>
      <c r="H35" s="53"/>
      <c r="I35" s="44" t="s">
        <v>86</v>
      </c>
      <c r="J35" s="45" t="s">
        <v>87</v>
      </c>
      <c r="K35" s="158" t="s">
        <v>62</v>
      </c>
      <c r="L35" s="159"/>
      <c r="N35" s="34"/>
    </row>
    <row r="38" spans="1:17" x14ac:dyDescent="0.35">
      <c r="A38" t="s">
        <v>130</v>
      </c>
    </row>
  </sheetData>
  <mergeCells count="31">
    <mergeCell ref="A2:P2"/>
    <mergeCell ref="A4:P4"/>
    <mergeCell ref="D9:E9"/>
    <mergeCell ref="J16:K16"/>
    <mergeCell ref="I12:N12"/>
    <mergeCell ref="I14:N14"/>
    <mergeCell ref="I15:N15"/>
    <mergeCell ref="I13:N13"/>
    <mergeCell ref="A23:J24"/>
    <mergeCell ref="A30:F30"/>
    <mergeCell ref="A29:F29"/>
    <mergeCell ref="A32:H32"/>
    <mergeCell ref="K24:L24"/>
    <mergeCell ref="K31:L31"/>
    <mergeCell ref="K32:L32"/>
    <mergeCell ref="A35:F35"/>
    <mergeCell ref="A27:H27"/>
    <mergeCell ref="A33:H33"/>
    <mergeCell ref="K25:L25"/>
    <mergeCell ref="K26:L26"/>
    <mergeCell ref="K27:L27"/>
    <mergeCell ref="K35:L35"/>
    <mergeCell ref="K33:L33"/>
    <mergeCell ref="K34:L34"/>
    <mergeCell ref="K28:L28"/>
    <mergeCell ref="K29:L29"/>
    <mergeCell ref="A31:F31"/>
    <mergeCell ref="A25:H25"/>
    <mergeCell ref="A26:H26"/>
    <mergeCell ref="A28:H28"/>
    <mergeCell ref="K30:L30"/>
  </mergeCells>
  <phoneticPr fontId="3" type="noConversion"/>
  <hyperlinks>
    <hyperlink ref="I12" location="'Details der Berechnung'!A1" display="- die direkten Emissionsfaktoren in den Details der Berechnung" xr:uid="{00000000-0004-0000-0000-000000000000}"/>
    <hyperlink ref="I13" location="'Ermittlung Emissionsfaktoren'!A1" display="- die Herleitung der Emissionsfaktoren" xr:uid="{00000000-0004-0000-0000-000001000000}"/>
    <hyperlink ref="I14" location="Erläuterungen!A1" display="- Erläuterungen zu den Berechnungen, u.a. was sind CO2-Äquivalente" xr:uid="{00000000-0004-0000-0000-000002000000}"/>
    <hyperlink ref="I15" location="Quellen!A1" display="- Quellenangaben" xr:uid="{00000000-0004-0000-0000-000003000000}"/>
    <hyperlink ref="K25" r:id="rId1" xr:uid="{00000000-0004-0000-0000-000004000000}"/>
    <hyperlink ref="I14:N14" location="Erläuterungen!A1" display="- Erläuterungen zu den Berechnungen, u.a. was sind CO2-Äquivalente" xr:uid="{00000000-0004-0000-0000-000005000000}"/>
    <hyperlink ref="K29" r:id="rId2" xr:uid="{00000000-0004-0000-0000-000006000000}"/>
    <hyperlink ref="K30" r:id="rId3" xr:uid="{00000000-0004-0000-0000-000007000000}"/>
    <hyperlink ref="K26" r:id="rId4" xr:uid="{00000000-0004-0000-0000-000008000000}"/>
    <hyperlink ref="K27" r:id="rId5" xr:uid="{00000000-0004-0000-0000-000009000000}"/>
    <hyperlink ref="K28" r:id="rId6" xr:uid="{00000000-0004-0000-0000-00000A000000}"/>
    <hyperlink ref="K34" r:id="rId7" display="UBA" xr:uid="{00000000-0004-0000-0000-00000B000000}"/>
    <hyperlink ref="K34:L34" r:id="rId8" display="Destatis " xr:uid="{00000000-0004-0000-0000-00000C000000}"/>
    <hyperlink ref="K35:L35" r:id="rId9" display="UBA" xr:uid="{00000000-0004-0000-0000-00000D000000}"/>
    <hyperlink ref="I15:N15" location="Quellenangabe!A1" display="- Quellenangaben" xr:uid="{00000000-0004-0000-0000-00000E000000}"/>
  </hyperlinks>
  <pageMargins left="0.78740157499999996" right="0.78740157499999996" top="0.984251969" bottom="0.984251969" header="0.4921259845" footer="0.4921259845"/>
  <pageSetup paperSize="9" scale="78" orientation="landscape" r:id="rId10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O29"/>
  <sheetViews>
    <sheetView showGridLines="0" tabSelected="1" zoomScaleNormal="100" workbookViewId="0">
      <selection activeCell="L17" sqref="L17"/>
    </sheetView>
  </sheetViews>
  <sheetFormatPr baseColWidth="10" defaultRowHeight="12.75" x14ac:dyDescent="0.35"/>
  <cols>
    <col min="1" max="1" width="14.265625" bestFit="1" customWidth="1"/>
    <col min="2" max="2" width="7" customWidth="1"/>
    <col min="3" max="3" width="12.59765625" customWidth="1"/>
    <col min="4" max="4" width="16.3984375" customWidth="1"/>
    <col min="5" max="5" width="6.73046875" bestFit="1" customWidth="1"/>
    <col min="6" max="6" width="17.1328125" bestFit="1" customWidth="1"/>
    <col min="7" max="7" width="3.1328125" bestFit="1" customWidth="1"/>
    <col min="8" max="8" width="24.3984375" customWidth="1"/>
    <col min="9" max="9" width="6.73046875" bestFit="1" customWidth="1"/>
    <col min="10" max="10" width="18.86328125" bestFit="1" customWidth="1"/>
    <col min="11" max="11" width="3.1328125" bestFit="1" customWidth="1"/>
    <col min="12" max="12" width="16.1328125" customWidth="1"/>
    <col min="13" max="13" width="7.3984375" bestFit="1" customWidth="1"/>
    <col min="14" max="14" width="11" customWidth="1"/>
    <col min="15" max="15" width="7.1328125" customWidth="1"/>
  </cols>
  <sheetData>
    <row r="2" spans="1:15" ht="15" x14ac:dyDescent="0.4">
      <c r="A2" s="7"/>
      <c r="B2" s="7"/>
      <c r="C2" s="7"/>
      <c r="D2" s="7"/>
    </row>
    <row r="3" spans="1:15" ht="15" x14ac:dyDescent="0.4">
      <c r="A3" s="7"/>
      <c r="B3" s="7"/>
      <c r="C3" s="7"/>
      <c r="D3" s="7"/>
    </row>
    <row r="4" spans="1:15" ht="1.5" customHeight="1" x14ac:dyDescent="0.4">
      <c r="A4" s="7"/>
      <c r="B4" s="7"/>
      <c r="C4" s="7"/>
      <c r="D4" s="7"/>
    </row>
    <row r="5" spans="1:15" ht="15" x14ac:dyDescent="0.4">
      <c r="A5" s="7"/>
      <c r="B5" s="7"/>
      <c r="C5" s="7"/>
      <c r="D5" s="7"/>
    </row>
    <row r="6" spans="1:15" ht="18" x14ac:dyDescent="0.6">
      <c r="A6" s="174" t="s">
        <v>129</v>
      </c>
      <c r="B6" s="174"/>
      <c r="C6" s="174"/>
      <c r="D6" s="174"/>
      <c r="E6" s="174"/>
      <c r="F6" s="174"/>
      <c r="G6" s="186"/>
      <c r="H6" s="186"/>
      <c r="I6" s="186"/>
      <c r="J6" s="186"/>
    </row>
    <row r="7" spans="1:15" ht="15" x14ac:dyDescent="0.4">
      <c r="A7" s="133"/>
      <c r="B7" s="133"/>
      <c r="C7" s="133"/>
      <c r="D7" s="133"/>
      <c r="E7" s="133"/>
      <c r="F7" s="133"/>
      <c r="G7" s="135"/>
      <c r="H7" s="135"/>
      <c r="I7" s="135"/>
      <c r="J7" s="135"/>
    </row>
    <row r="9" spans="1:15" ht="28.15" thickBot="1" x14ac:dyDescent="0.4">
      <c r="A9" s="77" t="s">
        <v>0</v>
      </c>
      <c r="B9" s="78" t="s">
        <v>1</v>
      </c>
      <c r="C9" s="128" t="s">
        <v>2</v>
      </c>
      <c r="D9" s="126" t="s">
        <v>3</v>
      </c>
      <c r="E9" s="77" t="s">
        <v>2</v>
      </c>
      <c r="F9" s="79" t="s">
        <v>67</v>
      </c>
      <c r="G9" s="80" t="s">
        <v>12</v>
      </c>
      <c r="H9" s="126" t="s">
        <v>84</v>
      </c>
      <c r="I9" s="77" t="s">
        <v>2</v>
      </c>
      <c r="J9" s="79" t="s">
        <v>68</v>
      </c>
      <c r="K9" s="80" t="s">
        <v>12</v>
      </c>
      <c r="L9" s="126" t="s">
        <v>14</v>
      </c>
      <c r="M9" s="81" t="s">
        <v>2</v>
      </c>
      <c r="N9" s="188" t="s">
        <v>21</v>
      </c>
      <c r="O9" s="189"/>
    </row>
    <row r="10" spans="1:15" ht="13.15" x14ac:dyDescent="0.4">
      <c r="A10" s="9" t="s">
        <v>4</v>
      </c>
      <c r="B10" s="54">
        <f>'CO2-Emissionen'!B10</f>
        <v>0</v>
      </c>
      <c r="C10" s="129" t="s">
        <v>10</v>
      </c>
      <c r="D10" s="190" t="s">
        <v>17</v>
      </c>
      <c r="E10" s="190"/>
      <c r="F10" s="59" t="s">
        <v>17</v>
      </c>
      <c r="G10" s="60"/>
      <c r="H10" s="190" t="s">
        <v>17</v>
      </c>
      <c r="I10" s="190"/>
      <c r="J10" s="66" t="s">
        <v>17</v>
      </c>
      <c r="K10" s="60"/>
      <c r="L10" s="69">
        <f>'Ermittlung Emissionsfaktoren'!I9</f>
        <v>0.57599999999999996</v>
      </c>
      <c r="M10" s="70" t="s">
        <v>20</v>
      </c>
      <c r="N10" s="73">
        <f>B10*L10</f>
        <v>0</v>
      </c>
      <c r="O10" s="74" t="s">
        <v>12</v>
      </c>
    </row>
    <row r="11" spans="1:15" ht="13.15" x14ac:dyDescent="0.35">
      <c r="A11" s="2" t="s">
        <v>5</v>
      </c>
      <c r="B11" s="54">
        <f>'CO2-Emissionen'!B11</f>
        <v>50</v>
      </c>
      <c r="C11" s="130" t="s">
        <v>11</v>
      </c>
      <c r="D11" s="57">
        <f>'Ermittlung Emissionsfaktoren'!B10</f>
        <v>2.67</v>
      </c>
      <c r="E11" s="58" t="s">
        <v>15</v>
      </c>
      <c r="F11" s="61">
        <f>B11*D11</f>
        <v>133.5</v>
      </c>
      <c r="G11" s="62" t="s">
        <v>12</v>
      </c>
      <c r="H11" s="57">
        <f>'Ermittlung Emissionsfaktoren'!I10</f>
        <v>0.42202800000000001</v>
      </c>
      <c r="I11" s="58" t="s">
        <v>15</v>
      </c>
      <c r="J11" s="67">
        <f t="shared" ref="J11:J16" si="0">B11*H11</f>
        <v>21.101400000000002</v>
      </c>
      <c r="K11" s="68" t="s">
        <v>12</v>
      </c>
      <c r="L11" s="71">
        <f>D11+H11</f>
        <v>3.092028</v>
      </c>
      <c r="M11" s="72" t="s">
        <v>15</v>
      </c>
      <c r="N11" s="75">
        <f>B11*L11</f>
        <v>154.60140000000001</v>
      </c>
      <c r="O11" s="76" t="s">
        <v>12</v>
      </c>
    </row>
    <row r="12" spans="1:15" ht="14.25" x14ac:dyDescent="0.35">
      <c r="A12" s="2" t="s">
        <v>6</v>
      </c>
      <c r="B12" s="54">
        <f>'CO2-Emissionen'!B12</f>
        <v>0</v>
      </c>
      <c r="C12" s="130" t="s">
        <v>13</v>
      </c>
      <c r="D12" s="57">
        <f>'Ermittlung Emissionsfaktoren'!B11</f>
        <v>2.0099999999999998</v>
      </c>
      <c r="E12" s="58" t="s">
        <v>16</v>
      </c>
      <c r="F12" s="61">
        <f>B12*D12</f>
        <v>0</v>
      </c>
      <c r="G12" s="62" t="s">
        <v>12</v>
      </c>
      <c r="H12" s="57">
        <f>'Ermittlung Emissionsfaktoren'!I11</f>
        <v>0.37450800000000006</v>
      </c>
      <c r="I12" s="58" t="s">
        <v>16</v>
      </c>
      <c r="J12" s="67">
        <f t="shared" si="0"/>
        <v>0</v>
      </c>
      <c r="K12" s="68" t="s">
        <v>12</v>
      </c>
      <c r="L12" s="71">
        <f>D12+H12</f>
        <v>2.3845079999999998</v>
      </c>
      <c r="M12" s="58" t="s">
        <v>16</v>
      </c>
      <c r="N12" s="75">
        <f>L12*B12</f>
        <v>0</v>
      </c>
      <c r="O12" s="76" t="s">
        <v>12</v>
      </c>
    </row>
    <row r="13" spans="1:15" ht="13.15" x14ac:dyDescent="0.35">
      <c r="A13" s="2" t="s">
        <v>7</v>
      </c>
      <c r="B13" s="54">
        <f>'CO2-Emissionen'!B13</f>
        <v>0</v>
      </c>
      <c r="C13" s="130" t="s">
        <v>11</v>
      </c>
      <c r="D13" s="57">
        <f>'Ermittlung Emissionsfaktoren'!B12</f>
        <v>1.6</v>
      </c>
      <c r="E13" s="58" t="s">
        <v>15</v>
      </c>
      <c r="F13" s="61">
        <f>B13*D13</f>
        <v>0</v>
      </c>
      <c r="G13" s="62" t="s">
        <v>12</v>
      </c>
      <c r="H13" s="57">
        <f>'Ermittlung Emissionsfaktoren'!I12</f>
        <v>0.220567968</v>
      </c>
      <c r="I13" s="58" t="s">
        <v>15</v>
      </c>
      <c r="J13" s="67">
        <f t="shared" si="0"/>
        <v>0</v>
      </c>
      <c r="K13" s="68" t="s">
        <v>12</v>
      </c>
      <c r="L13" s="71">
        <f>D13+H13</f>
        <v>1.8205679680000002</v>
      </c>
      <c r="M13" s="58" t="s">
        <v>15</v>
      </c>
      <c r="N13" s="75">
        <f>L13*B13</f>
        <v>0</v>
      </c>
      <c r="O13" s="76" t="s">
        <v>12</v>
      </c>
    </row>
    <row r="14" spans="1:15" ht="13.15" x14ac:dyDescent="0.35">
      <c r="A14" s="2" t="s">
        <v>8</v>
      </c>
      <c r="B14" s="54">
        <f>'CO2-Emissionen'!B14</f>
        <v>0</v>
      </c>
      <c r="C14" s="130" t="s">
        <v>11</v>
      </c>
      <c r="D14" s="57">
        <f>'Ermittlung Emissionsfaktoren'!B13</f>
        <v>2.63</v>
      </c>
      <c r="E14" s="58" t="s">
        <v>15</v>
      </c>
      <c r="F14" s="61">
        <f>B14*D14</f>
        <v>0</v>
      </c>
      <c r="G14" s="62" t="s">
        <v>12</v>
      </c>
      <c r="H14" s="57">
        <f>'Ermittlung Emissionsfaktoren'!I13</f>
        <v>0.52498098000000004</v>
      </c>
      <c r="I14" s="58" t="s">
        <v>15</v>
      </c>
      <c r="J14" s="67">
        <f t="shared" si="0"/>
        <v>0</v>
      </c>
      <c r="K14" s="68" t="s">
        <v>12</v>
      </c>
      <c r="L14" s="71">
        <f>D14+H14</f>
        <v>3.1549809799999999</v>
      </c>
      <c r="M14" s="58" t="s">
        <v>15</v>
      </c>
      <c r="N14" s="75">
        <f>L14*B14</f>
        <v>0</v>
      </c>
      <c r="O14" s="76" t="s">
        <v>12</v>
      </c>
    </row>
    <row r="15" spans="1:15" ht="13.15" x14ac:dyDescent="0.35">
      <c r="A15" s="2" t="s">
        <v>9</v>
      </c>
      <c r="B15" s="54">
        <f>'CO2-Emissionen'!B15</f>
        <v>0</v>
      </c>
      <c r="C15" s="130" t="s">
        <v>11</v>
      </c>
      <c r="D15" s="57">
        <f>'Ermittlung Emissionsfaktoren'!B14</f>
        <v>2.33</v>
      </c>
      <c r="E15" s="58" t="s">
        <v>15</v>
      </c>
      <c r="F15" s="61">
        <f>B15*D15</f>
        <v>0</v>
      </c>
      <c r="G15" s="62" t="s">
        <v>12</v>
      </c>
      <c r="H15" s="57">
        <f>'Ermittlung Emissionsfaktoren'!I14</f>
        <v>0.54428759999999998</v>
      </c>
      <c r="I15" s="58" t="s">
        <v>15</v>
      </c>
      <c r="J15" s="67">
        <f t="shared" si="0"/>
        <v>0</v>
      </c>
      <c r="K15" s="68" t="s">
        <v>12</v>
      </c>
      <c r="L15" s="71">
        <f>D15+H15</f>
        <v>2.8742876000000002</v>
      </c>
      <c r="M15" s="58" t="s">
        <v>15</v>
      </c>
      <c r="N15" s="75">
        <f>L15*B15</f>
        <v>0</v>
      </c>
      <c r="O15" s="76" t="s">
        <v>12</v>
      </c>
    </row>
    <row r="16" spans="1:15" ht="13.15" x14ac:dyDescent="0.35">
      <c r="A16" s="2" t="s">
        <v>18</v>
      </c>
      <c r="B16" s="54">
        <f>'CO2-Emissionen'!B16</f>
        <v>0</v>
      </c>
      <c r="C16" s="130" t="s">
        <v>12</v>
      </c>
      <c r="D16" s="191" t="s">
        <v>17</v>
      </c>
      <c r="E16" s="191"/>
      <c r="F16" s="63"/>
      <c r="G16" s="64"/>
      <c r="H16" s="57">
        <f>'Ermittlung Emissionsfaktoren'!I15</f>
        <v>0.13720392000000001</v>
      </c>
      <c r="I16" s="65" t="s">
        <v>19</v>
      </c>
      <c r="J16" s="67">
        <f t="shared" si="0"/>
        <v>0</v>
      </c>
      <c r="K16" s="68" t="s">
        <v>12</v>
      </c>
      <c r="L16" s="71">
        <f>H16</f>
        <v>0.13720392000000001</v>
      </c>
      <c r="M16" s="58" t="s">
        <v>19</v>
      </c>
      <c r="N16" s="75">
        <f>L16*B16</f>
        <v>0</v>
      </c>
      <c r="O16" s="76" t="s">
        <v>12</v>
      </c>
    </row>
    <row r="17" spans="1:15" ht="13.15" thickBot="1" x14ac:dyDescent="0.4"/>
    <row r="18" spans="1:15" ht="13.15" x14ac:dyDescent="0.4">
      <c r="N18" s="127" t="s">
        <v>22</v>
      </c>
      <c r="O18" s="120"/>
    </row>
    <row r="19" spans="1:15" ht="13.15" thickBot="1" x14ac:dyDescent="0.4">
      <c r="N19" s="121">
        <f>SUM(N10:N16)</f>
        <v>154.60140000000001</v>
      </c>
      <c r="O19" s="122" t="s">
        <v>12</v>
      </c>
    </row>
    <row r="20" spans="1:15" ht="13.9" x14ac:dyDescent="0.4">
      <c r="A20" s="132" t="s">
        <v>38</v>
      </c>
      <c r="B20" s="8"/>
      <c r="E20" s="11"/>
    </row>
    <row r="22" spans="1:15" ht="15" x14ac:dyDescent="0.5">
      <c r="A22" s="176" t="s">
        <v>69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87"/>
      <c r="L22" s="187"/>
    </row>
    <row r="23" spans="1:15" ht="14.65" x14ac:dyDescent="0.5">
      <c r="A23" t="s">
        <v>36</v>
      </c>
      <c r="B23" s="176" t="s">
        <v>119</v>
      </c>
      <c r="C23" s="176"/>
      <c r="D23" s="176"/>
      <c r="E23" s="176"/>
      <c r="F23" s="176"/>
      <c r="G23" s="176"/>
      <c r="H23" s="176"/>
      <c r="I23" s="176"/>
      <c r="J23" s="3"/>
      <c r="K23" s="3"/>
    </row>
    <row r="24" spans="1:15" x14ac:dyDescent="0.35">
      <c r="A24" t="s">
        <v>37</v>
      </c>
      <c r="B24" s="4" t="s">
        <v>47</v>
      </c>
      <c r="C24" s="11" t="s">
        <v>120</v>
      </c>
      <c r="D24" s="27" t="s">
        <v>121</v>
      </c>
    </row>
    <row r="25" spans="1:15" ht="15" x14ac:dyDescent="0.4">
      <c r="A25" s="7"/>
      <c r="B25" s="7"/>
      <c r="D25" s="7"/>
    </row>
    <row r="26" spans="1:15" ht="15" x14ac:dyDescent="0.4">
      <c r="A26" s="7"/>
      <c r="B26" s="7"/>
      <c r="C26" s="7"/>
      <c r="D26" s="7"/>
    </row>
    <row r="27" spans="1:15" ht="15" x14ac:dyDescent="0.4">
      <c r="A27" s="7"/>
      <c r="B27" s="7"/>
      <c r="C27" s="7"/>
      <c r="D27" s="7"/>
    </row>
    <row r="28" spans="1:15" ht="15" x14ac:dyDescent="0.4">
      <c r="A28" s="7"/>
      <c r="B28" s="7"/>
      <c r="C28" s="7"/>
      <c r="D28" s="7"/>
    </row>
    <row r="29" spans="1:15" s="11" customFormat="1" ht="13.15" x14ac:dyDescent="0.4">
      <c r="A29" s="6"/>
      <c r="B29" s="6"/>
      <c r="C29" s="6"/>
      <c r="D29" s="6"/>
    </row>
  </sheetData>
  <mergeCells count="7">
    <mergeCell ref="A6:J6"/>
    <mergeCell ref="A22:L22"/>
    <mergeCell ref="B23:I23"/>
    <mergeCell ref="N9:O9"/>
    <mergeCell ref="D10:E10"/>
    <mergeCell ref="H10:I10"/>
    <mergeCell ref="D16:E16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53"/>
  <sheetViews>
    <sheetView showGridLines="0" topLeftCell="A19" zoomScaleNormal="100" workbookViewId="0">
      <selection activeCell="K40" sqref="K40"/>
    </sheetView>
  </sheetViews>
  <sheetFormatPr baseColWidth="10" defaultRowHeight="12.75" x14ac:dyDescent="0.35"/>
  <cols>
    <col min="2" max="2" width="11" bestFit="1" customWidth="1"/>
    <col min="3" max="3" width="15.265625" customWidth="1"/>
    <col min="4" max="4" width="74.73046875" customWidth="1"/>
    <col min="5" max="5" width="13.73046875" customWidth="1"/>
    <col min="6" max="6" width="6.73046875" bestFit="1" customWidth="1"/>
    <col min="7" max="7" width="6" bestFit="1" customWidth="1"/>
    <col min="8" max="8" width="7.73046875" bestFit="1" customWidth="1"/>
    <col min="9" max="9" width="11" bestFit="1" customWidth="1"/>
    <col min="10" max="10" width="8.73046875" customWidth="1"/>
  </cols>
  <sheetData>
    <row r="1" spans="1:11" ht="15" x14ac:dyDescent="0.4">
      <c r="A1" s="174" t="s">
        <v>24</v>
      </c>
      <c r="B1" s="174"/>
      <c r="C1" s="174"/>
      <c r="D1" s="174"/>
      <c r="E1" s="7"/>
      <c r="F1" s="7"/>
    </row>
    <row r="2" spans="1:11" ht="15" x14ac:dyDescent="0.4">
      <c r="A2" s="18"/>
      <c r="B2" s="18"/>
      <c r="C2" s="18"/>
      <c r="D2" s="18"/>
      <c r="E2" s="18"/>
      <c r="F2" s="18"/>
    </row>
    <row r="3" spans="1:11" s="11" customFormat="1" ht="13.9" x14ac:dyDescent="0.4">
      <c r="A3" s="132" t="s">
        <v>123</v>
      </c>
      <c r="B3" s="132"/>
      <c r="C3" s="132"/>
      <c r="D3" s="132"/>
    </row>
    <row r="4" spans="1:11" s="11" customFormat="1" x14ac:dyDescent="0.35"/>
    <row r="5" spans="1:11" ht="13.15" x14ac:dyDescent="0.4">
      <c r="A5" s="136"/>
      <c r="B5" s="211" t="s">
        <v>23</v>
      </c>
      <c r="C5" s="212"/>
      <c r="D5" s="192" t="s">
        <v>25</v>
      </c>
      <c r="E5" s="192"/>
      <c r="F5" s="192"/>
      <c r="G5" s="192"/>
      <c r="H5" s="192"/>
      <c r="I5" s="192"/>
      <c r="J5" s="193"/>
    </row>
    <row r="6" spans="1:11" x14ac:dyDescent="0.35">
      <c r="A6" s="137"/>
      <c r="B6" s="197" t="s">
        <v>32</v>
      </c>
      <c r="C6" s="198"/>
      <c r="D6" s="138" t="s">
        <v>101</v>
      </c>
      <c r="E6" s="138"/>
      <c r="F6" s="138"/>
      <c r="G6" s="138"/>
      <c r="H6" s="138"/>
      <c r="I6" s="138"/>
      <c r="J6" s="139"/>
    </row>
    <row r="7" spans="1:11" x14ac:dyDescent="0.35">
      <c r="A7" s="137"/>
      <c r="B7" s="199" t="s">
        <v>64</v>
      </c>
      <c r="C7" s="200"/>
      <c r="D7" s="214" t="s">
        <v>64</v>
      </c>
      <c r="E7" s="214"/>
      <c r="F7" s="140"/>
      <c r="G7" s="138"/>
      <c r="H7" s="138"/>
      <c r="I7" s="138"/>
      <c r="J7" s="139"/>
    </row>
    <row r="8" spans="1:11" ht="19.5" customHeight="1" x14ac:dyDescent="0.4">
      <c r="A8" s="141"/>
      <c r="B8" s="142" t="s">
        <v>71</v>
      </c>
      <c r="C8" s="143" t="s">
        <v>2</v>
      </c>
      <c r="D8" s="144" t="s">
        <v>27</v>
      </c>
      <c r="E8" s="144" t="s">
        <v>104</v>
      </c>
      <c r="F8" s="144" t="s">
        <v>2</v>
      </c>
      <c r="G8" s="194" t="s">
        <v>28</v>
      </c>
      <c r="H8" s="194"/>
      <c r="I8" s="144" t="s">
        <v>71</v>
      </c>
      <c r="J8" s="143" t="s">
        <v>2</v>
      </c>
    </row>
    <row r="9" spans="1:11" ht="13.15" x14ac:dyDescent="0.4">
      <c r="A9" s="95" t="s">
        <v>4</v>
      </c>
      <c r="B9" s="209" t="s">
        <v>17</v>
      </c>
      <c r="C9" s="210"/>
      <c r="D9" s="92" t="s">
        <v>81</v>
      </c>
      <c r="E9" s="100"/>
      <c r="F9" s="92"/>
      <c r="G9" s="213" t="s">
        <v>17</v>
      </c>
      <c r="H9" s="213"/>
      <c r="I9" s="101">
        <v>0.57599999999999996</v>
      </c>
      <c r="J9" s="99" t="s">
        <v>20</v>
      </c>
      <c r="K9" s="35"/>
    </row>
    <row r="10" spans="1:11" ht="13.15" x14ac:dyDescent="0.4">
      <c r="A10" s="37" t="s">
        <v>5</v>
      </c>
      <c r="B10" s="110">
        <v>2.67</v>
      </c>
      <c r="C10" s="42" t="s">
        <v>15</v>
      </c>
      <c r="D10" s="38" t="s">
        <v>91</v>
      </c>
      <c r="E10" s="39">
        <v>11723</v>
      </c>
      <c r="F10" s="38" t="s">
        <v>26</v>
      </c>
      <c r="G10" s="41">
        <v>10</v>
      </c>
      <c r="H10" s="38" t="s">
        <v>29</v>
      </c>
      <c r="I10" s="40">
        <f t="shared" ref="I10:I15" si="0">((E10/1000)*3.6*G10)/1000</f>
        <v>0.42202800000000001</v>
      </c>
      <c r="J10" s="42" t="s">
        <v>15</v>
      </c>
    </row>
    <row r="11" spans="1:11" ht="14.65" x14ac:dyDescent="0.4">
      <c r="A11" s="95" t="s">
        <v>6</v>
      </c>
      <c r="B11" s="111">
        <v>2.0099999999999998</v>
      </c>
      <c r="C11" s="99" t="s">
        <v>16</v>
      </c>
      <c r="D11" s="92" t="s">
        <v>92</v>
      </c>
      <c r="E11" s="96">
        <v>10403</v>
      </c>
      <c r="F11" s="92" t="s">
        <v>26</v>
      </c>
      <c r="G11" s="97">
        <v>10</v>
      </c>
      <c r="H11" s="92" t="s">
        <v>30</v>
      </c>
      <c r="I11" s="98">
        <f t="shared" si="0"/>
        <v>0.37450800000000006</v>
      </c>
      <c r="J11" s="99" t="s">
        <v>16</v>
      </c>
    </row>
    <row r="12" spans="1:11" ht="13.15" x14ac:dyDescent="0.4">
      <c r="A12" s="37" t="s">
        <v>7</v>
      </c>
      <c r="B12" s="110">
        <v>1.6</v>
      </c>
      <c r="C12" s="42" t="s">
        <v>15</v>
      </c>
      <c r="D12" s="38" t="s">
        <v>93</v>
      </c>
      <c r="E12" s="39">
        <v>8803</v>
      </c>
      <c r="F12" s="38" t="s">
        <v>26</v>
      </c>
      <c r="G12" s="38">
        <v>6.96</v>
      </c>
      <c r="H12" s="38" t="s">
        <v>29</v>
      </c>
      <c r="I12" s="40">
        <f t="shared" si="0"/>
        <v>0.220567968</v>
      </c>
      <c r="J12" s="42" t="s">
        <v>15</v>
      </c>
    </row>
    <row r="13" spans="1:11" ht="13.15" x14ac:dyDescent="0.4">
      <c r="A13" s="95" t="s">
        <v>8</v>
      </c>
      <c r="B13" s="111">
        <v>2.63</v>
      </c>
      <c r="C13" s="99" t="s">
        <v>15</v>
      </c>
      <c r="D13" s="92" t="s">
        <v>94</v>
      </c>
      <c r="E13" s="96">
        <v>14745</v>
      </c>
      <c r="F13" s="92" t="s">
        <v>26</v>
      </c>
      <c r="G13" s="92">
        <v>9.89</v>
      </c>
      <c r="H13" s="92" t="s">
        <v>29</v>
      </c>
      <c r="I13" s="98">
        <f t="shared" si="0"/>
        <v>0.52498098000000004</v>
      </c>
      <c r="J13" s="99" t="s">
        <v>15</v>
      </c>
    </row>
    <row r="14" spans="1:11" ht="13.15" x14ac:dyDescent="0.4">
      <c r="A14" s="37" t="s">
        <v>9</v>
      </c>
      <c r="B14" s="110">
        <v>2.33</v>
      </c>
      <c r="C14" s="42" t="s">
        <v>15</v>
      </c>
      <c r="D14" s="38" t="s">
        <v>95</v>
      </c>
      <c r="E14" s="39">
        <v>16799</v>
      </c>
      <c r="F14" s="38" t="s">
        <v>26</v>
      </c>
      <c r="G14" s="41">
        <v>9</v>
      </c>
      <c r="H14" s="38" t="s">
        <v>29</v>
      </c>
      <c r="I14" s="40">
        <f>((E14/1000)*3.6*G14)/1000</f>
        <v>0.54428759999999998</v>
      </c>
      <c r="J14" s="42" t="s">
        <v>15</v>
      </c>
    </row>
    <row r="15" spans="1:11" ht="13.15" x14ac:dyDescent="0.4">
      <c r="A15" s="102" t="s">
        <v>18</v>
      </c>
      <c r="B15" s="195" t="s">
        <v>17</v>
      </c>
      <c r="C15" s="196"/>
      <c r="D15" s="103" t="s">
        <v>96</v>
      </c>
      <c r="E15" s="104">
        <v>7778</v>
      </c>
      <c r="F15" s="103" t="s">
        <v>26</v>
      </c>
      <c r="G15" s="105">
        <v>4.9000000000000004</v>
      </c>
      <c r="H15" s="103" t="s">
        <v>31</v>
      </c>
      <c r="I15" s="106">
        <f t="shared" si="0"/>
        <v>0.13720392000000001</v>
      </c>
      <c r="J15" s="107" t="s">
        <v>19</v>
      </c>
    </row>
    <row r="16" spans="1:11" ht="13.15" x14ac:dyDescent="0.4">
      <c r="A16" s="6"/>
      <c r="B16" s="114"/>
      <c r="C16" s="114"/>
      <c r="E16" s="115"/>
      <c r="G16" s="12"/>
      <c r="I16" s="116"/>
      <c r="J16" s="3"/>
    </row>
    <row r="17" spans="1:10" ht="13.15" x14ac:dyDescent="0.4">
      <c r="A17" s="6"/>
      <c r="B17" s="114"/>
      <c r="C17" s="114"/>
      <c r="E17" s="115"/>
      <c r="G17" s="12"/>
      <c r="I17" s="116"/>
      <c r="J17" s="3"/>
    </row>
    <row r="19" spans="1:10" x14ac:dyDescent="0.35">
      <c r="C19" s="160" t="s">
        <v>39</v>
      </c>
      <c r="D19" s="201"/>
      <c r="E19" s="201"/>
      <c r="F19" s="202"/>
    </row>
    <row r="20" spans="1:10" x14ac:dyDescent="0.35">
      <c r="C20" s="203"/>
      <c r="D20" s="204"/>
      <c r="E20" s="204"/>
      <c r="F20" s="205"/>
    </row>
    <row r="21" spans="1:10" x14ac:dyDescent="0.35">
      <c r="C21" s="19"/>
      <c r="F21" s="20"/>
    </row>
    <row r="22" spans="1:10" x14ac:dyDescent="0.35">
      <c r="C22" s="19"/>
      <c r="F22" s="20"/>
    </row>
    <row r="23" spans="1:10" ht="13.15" x14ac:dyDescent="0.4">
      <c r="C23" s="21" t="s">
        <v>58</v>
      </c>
      <c r="F23" s="20"/>
    </row>
    <row r="24" spans="1:10" x14ac:dyDescent="0.35">
      <c r="C24" s="19"/>
      <c r="F24" s="20"/>
    </row>
    <row r="25" spans="1:10" x14ac:dyDescent="0.35">
      <c r="C25" s="19"/>
      <c r="F25" s="20"/>
    </row>
    <row r="26" spans="1:10" ht="13.15" x14ac:dyDescent="0.4">
      <c r="C26" s="21" t="s">
        <v>40</v>
      </c>
      <c r="F26" s="20"/>
    </row>
    <row r="27" spans="1:10" ht="13.15" x14ac:dyDescent="0.4">
      <c r="C27" s="21" t="s">
        <v>41</v>
      </c>
      <c r="F27" s="20"/>
    </row>
    <row r="28" spans="1:10" x14ac:dyDescent="0.35">
      <c r="C28" s="19"/>
      <c r="F28" s="20"/>
    </row>
    <row r="29" spans="1:10" ht="13.15" x14ac:dyDescent="0.4">
      <c r="C29" s="21" t="s">
        <v>42</v>
      </c>
      <c r="D29" t="s">
        <v>44</v>
      </c>
      <c r="F29" s="20"/>
    </row>
    <row r="30" spans="1:10" ht="13.15" x14ac:dyDescent="0.4">
      <c r="C30" s="21" t="s">
        <v>43</v>
      </c>
      <c r="F30" s="20"/>
    </row>
    <row r="31" spans="1:10" x14ac:dyDescent="0.35">
      <c r="C31" s="19"/>
      <c r="F31" s="20"/>
    </row>
    <row r="32" spans="1:10" x14ac:dyDescent="0.35">
      <c r="C32" s="19"/>
      <c r="F32" s="20"/>
    </row>
    <row r="33" spans="1:7" x14ac:dyDescent="0.35">
      <c r="C33" s="19"/>
      <c r="F33" s="20"/>
    </row>
    <row r="34" spans="1:7" x14ac:dyDescent="0.35">
      <c r="C34" s="19"/>
      <c r="F34" s="20"/>
    </row>
    <row r="35" spans="1:7" ht="13.15" x14ac:dyDescent="0.4">
      <c r="C35" s="21" t="s">
        <v>40</v>
      </c>
      <c r="D35" s="22" t="s">
        <v>46</v>
      </c>
      <c r="E35" s="23"/>
      <c r="F35" s="24"/>
    </row>
    <row r="36" spans="1:7" ht="13.15" x14ac:dyDescent="0.4">
      <c r="C36" s="21" t="s">
        <v>45</v>
      </c>
      <c r="F36" s="20"/>
    </row>
    <row r="37" spans="1:7" x14ac:dyDescent="0.35">
      <c r="C37" s="19"/>
      <c r="D37" s="131" t="s">
        <v>122</v>
      </c>
      <c r="F37" s="20"/>
    </row>
    <row r="38" spans="1:7" x14ac:dyDescent="0.35">
      <c r="C38" s="19"/>
      <c r="F38" s="20"/>
    </row>
    <row r="39" spans="1:7" x14ac:dyDescent="0.35">
      <c r="C39" s="9"/>
      <c r="D39" s="25"/>
      <c r="E39" s="25"/>
      <c r="F39" s="26"/>
    </row>
    <row r="40" spans="1:7" x14ac:dyDescent="0.35">
      <c r="D40" s="23"/>
      <c r="E40" s="23"/>
      <c r="F40" s="23"/>
    </row>
    <row r="41" spans="1:7" x14ac:dyDescent="0.35">
      <c r="D41" s="23"/>
      <c r="E41" s="23"/>
      <c r="F41" s="23"/>
    </row>
    <row r="42" spans="1:7" x14ac:dyDescent="0.35">
      <c r="E42" s="5"/>
    </row>
    <row r="43" spans="1:7" ht="13.9" x14ac:dyDescent="0.4">
      <c r="A43" s="132" t="s">
        <v>124</v>
      </c>
      <c r="B43" s="8"/>
      <c r="C43" s="8"/>
      <c r="D43" s="8"/>
      <c r="E43" s="8"/>
      <c r="F43" s="8"/>
      <c r="G43" s="8"/>
    </row>
    <row r="44" spans="1:7" ht="13.15" x14ac:dyDescent="0.4">
      <c r="A44" s="8"/>
      <c r="B44" s="8"/>
      <c r="C44" s="8"/>
      <c r="D44" s="8"/>
      <c r="E44" s="8"/>
      <c r="F44" s="8"/>
      <c r="G44" s="8"/>
    </row>
    <row r="45" spans="1:7" ht="15" customHeight="1" x14ac:dyDescent="0.35">
      <c r="A45" s="160" t="s">
        <v>105</v>
      </c>
      <c r="B45" s="161"/>
      <c r="C45" s="162"/>
      <c r="D45" s="3"/>
      <c r="E45" s="3"/>
    </row>
    <row r="46" spans="1:7" ht="15" customHeight="1" x14ac:dyDescent="0.35">
      <c r="A46" s="206"/>
      <c r="B46" s="207"/>
      <c r="C46" s="208"/>
      <c r="D46" s="3"/>
      <c r="E46" s="3"/>
    </row>
    <row r="47" spans="1:7" ht="13.15" x14ac:dyDescent="0.4">
      <c r="A47" s="95" t="s">
        <v>4</v>
      </c>
      <c r="B47" s="108">
        <f>I9</f>
        <v>0.57599999999999996</v>
      </c>
      <c r="C47" s="99" t="s">
        <v>20</v>
      </c>
      <c r="D47" s="33"/>
    </row>
    <row r="48" spans="1:7" ht="13.15" x14ac:dyDescent="0.4">
      <c r="A48" s="37" t="s">
        <v>5</v>
      </c>
      <c r="B48" s="43">
        <f>B10+I10</f>
        <v>3.092028</v>
      </c>
      <c r="C48" s="42" t="s">
        <v>15</v>
      </c>
      <c r="D48" s="33"/>
    </row>
    <row r="49" spans="1:4" ht="14.65" x14ac:dyDescent="0.4">
      <c r="A49" s="95" t="s">
        <v>6</v>
      </c>
      <c r="B49" s="108">
        <f>B11+I11</f>
        <v>2.3845079999999998</v>
      </c>
      <c r="C49" s="99" t="s">
        <v>16</v>
      </c>
      <c r="D49" s="33"/>
    </row>
    <row r="50" spans="1:4" ht="13.15" x14ac:dyDescent="0.4">
      <c r="A50" s="37" t="s">
        <v>7</v>
      </c>
      <c r="B50" s="43">
        <f>B12+I12</f>
        <v>1.8205679680000002</v>
      </c>
      <c r="C50" s="42" t="s">
        <v>15</v>
      </c>
      <c r="D50" s="33"/>
    </row>
    <row r="51" spans="1:4" ht="13.15" x14ac:dyDescent="0.4">
      <c r="A51" s="95" t="s">
        <v>8</v>
      </c>
      <c r="B51" s="108">
        <f>B13+I13</f>
        <v>3.1549809799999999</v>
      </c>
      <c r="C51" s="99" t="s">
        <v>15</v>
      </c>
      <c r="D51" s="33"/>
    </row>
    <row r="52" spans="1:4" ht="13.15" x14ac:dyDescent="0.4">
      <c r="A52" s="37" t="s">
        <v>9</v>
      </c>
      <c r="B52" s="43">
        <f>B14+I14</f>
        <v>2.8742876000000002</v>
      </c>
      <c r="C52" s="42" t="s">
        <v>15</v>
      </c>
      <c r="D52" s="33" t="s">
        <v>90</v>
      </c>
    </row>
    <row r="53" spans="1:4" ht="13.15" x14ac:dyDescent="0.4">
      <c r="A53" s="102" t="s">
        <v>18</v>
      </c>
      <c r="B53" s="109">
        <f>I15</f>
        <v>0.13720392000000001</v>
      </c>
      <c r="C53" s="107" t="s">
        <v>19</v>
      </c>
      <c r="D53" s="33"/>
    </row>
  </sheetData>
  <mergeCells count="12">
    <mergeCell ref="C19:F20"/>
    <mergeCell ref="A45:C46"/>
    <mergeCell ref="B9:C9"/>
    <mergeCell ref="B5:C5"/>
    <mergeCell ref="G9:H9"/>
    <mergeCell ref="D7:E7"/>
    <mergeCell ref="A1:D1"/>
    <mergeCell ref="D5:J5"/>
    <mergeCell ref="G8:H8"/>
    <mergeCell ref="B15:C15"/>
    <mergeCell ref="B6:C6"/>
    <mergeCell ref="B7:C7"/>
  </mergeCells>
  <phoneticPr fontId="3" type="noConversion"/>
  <hyperlinks>
    <hyperlink ref="D7:E7" location="Quellen!A1" display="(siehe Quellen)" xr:uid="{00000000-0004-0000-0200-000000000000}"/>
    <hyperlink ref="B7:C7" location="Quellen!A1" display="(siehe Quellen)" xr:uid="{00000000-0004-0000-0200-000001000000}"/>
  </hyperlinks>
  <pageMargins left="0.78740157499999996" right="0.78740157499999996" top="0.984251969" bottom="0.984251969" header="0.4921259845" footer="0.4921259845"/>
  <pageSetup paperSize="9"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100" r:id="rId4">
          <objectPr defaultSize="0" autoPict="0" r:id="rId5">
            <anchor moveWithCells="1">
              <from>
                <xdr:col>3</xdr:col>
                <xdr:colOff>19050</xdr:colOff>
                <xdr:row>24</xdr:row>
                <xdr:rowOff>114300</xdr:rowOff>
              </from>
              <to>
                <xdr:col>3</xdr:col>
                <xdr:colOff>1685925</xdr:colOff>
                <xdr:row>27</xdr:row>
                <xdr:rowOff>133350</xdr:rowOff>
              </to>
            </anchor>
          </objectPr>
        </oleObject>
      </mc:Choice>
      <mc:Fallback>
        <oleObject progId="Equation.3" shapeId="4100" r:id="rId4"/>
      </mc:Fallback>
    </mc:AlternateContent>
    <mc:AlternateContent xmlns:mc="http://schemas.openxmlformats.org/markup-compatibility/2006">
      <mc:Choice Requires="x14">
        <oleObject progId="Equation.3" shapeId="4102" r:id="rId6">
          <objectPr defaultSize="0" autoPict="0" r:id="rId7">
            <anchor moveWithCells="1">
              <from>
                <xdr:col>3</xdr:col>
                <xdr:colOff>2352675</xdr:colOff>
                <xdr:row>25</xdr:row>
                <xdr:rowOff>0</xdr:rowOff>
              </from>
              <to>
                <xdr:col>3</xdr:col>
                <xdr:colOff>3267075</xdr:colOff>
                <xdr:row>28</xdr:row>
                <xdr:rowOff>47625</xdr:rowOff>
              </to>
            </anchor>
          </objectPr>
        </oleObject>
      </mc:Choice>
      <mc:Fallback>
        <oleObject progId="Equation.3" shapeId="4102" r:id="rId6"/>
      </mc:Fallback>
    </mc:AlternateContent>
    <mc:AlternateContent xmlns:mc="http://schemas.openxmlformats.org/markup-compatibility/2006">
      <mc:Choice Requires="x14">
        <oleObject progId="Equation.3" shapeId="4104" r:id="rId8">
          <objectPr defaultSize="0" autoPict="0" r:id="rId9">
            <anchor moveWithCells="1">
              <from>
                <xdr:col>3</xdr:col>
                <xdr:colOff>19050</xdr:colOff>
                <xdr:row>30</xdr:row>
                <xdr:rowOff>9525</xdr:rowOff>
              </from>
              <to>
                <xdr:col>3</xdr:col>
                <xdr:colOff>1628775</xdr:colOff>
                <xdr:row>33</xdr:row>
                <xdr:rowOff>57150</xdr:rowOff>
              </to>
            </anchor>
          </objectPr>
        </oleObject>
      </mc:Choice>
      <mc:Fallback>
        <oleObject progId="Equation.3" shapeId="4104" r:id="rId8"/>
      </mc:Fallback>
    </mc:AlternateContent>
    <mc:AlternateContent xmlns:mc="http://schemas.openxmlformats.org/markup-compatibility/2006">
      <mc:Choice Requires="x14">
        <oleObject progId="Equation.3" shapeId="4108" r:id="rId10">
          <objectPr defaultSize="0" autoPict="0" r:id="rId11">
            <anchor moveWithCells="1">
              <from>
                <xdr:col>3</xdr:col>
                <xdr:colOff>2324100</xdr:colOff>
                <xdr:row>30</xdr:row>
                <xdr:rowOff>38100</xdr:rowOff>
              </from>
              <to>
                <xdr:col>3</xdr:col>
                <xdr:colOff>3238500</xdr:colOff>
                <xdr:row>33</xdr:row>
                <xdr:rowOff>85725</xdr:rowOff>
              </to>
            </anchor>
          </objectPr>
        </oleObject>
      </mc:Choice>
      <mc:Fallback>
        <oleObject progId="Equation.3" shapeId="4108" r:id="rId10"/>
      </mc:Fallback>
    </mc:AlternateContent>
    <mc:AlternateContent xmlns:mc="http://schemas.openxmlformats.org/markup-compatibility/2006">
      <mc:Choice Requires="x14">
        <oleObject progId="Equation.3" shapeId="4109" r:id="rId12">
          <objectPr defaultSize="0" autoPict="0" r:id="rId13">
            <anchor moveWithCells="1">
              <from>
                <xdr:col>3</xdr:col>
                <xdr:colOff>0</xdr:colOff>
                <xdr:row>35</xdr:row>
                <xdr:rowOff>133350</xdr:rowOff>
              </from>
              <to>
                <xdr:col>3</xdr:col>
                <xdr:colOff>1704975</xdr:colOff>
                <xdr:row>38</xdr:row>
                <xdr:rowOff>114300</xdr:rowOff>
              </to>
            </anchor>
          </objectPr>
        </oleObject>
      </mc:Choice>
      <mc:Fallback>
        <oleObject progId="Equation.3" shapeId="4109" r:id="rId12"/>
      </mc:Fallback>
    </mc:AlternateContent>
    <mc:AlternateContent xmlns:mc="http://schemas.openxmlformats.org/markup-compatibility/2006">
      <mc:Choice Requires="x14">
        <oleObject progId="Equation.3" shapeId="4112" r:id="rId14">
          <objectPr defaultSize="0" autoPict="0" r:id="rId15">
            <anchor moveWithCells="1">
              <from>
                <xdr:col>3</xdr:col>
                <xdr:colOff>3371850</xdr:colOff>
                <xdr:row>35</xdr:row>
                <xdr:rowOff>85725</xdr:rowOff>
              </from>
              <to>
                <xdr:col>3</xdr:col>
                <xdr:colOff>4210050</xdr:colOff>
                <xdr:row>38</xdr:row>
                <xdr:rowOff>95250</xdr:rowOff>
              </to>
            </anchor>
          </objectPr>
        </oleObject>
      </mc:Choice>
      <mc:Fallback>
        <oleObject progId="Equation.3" shapeId="4112" r:id="rId14"/>
      </mc:Fallback>
    </mc:AlternateContent>
    <mc:AlternateContent xmlns:mc="http://schemas.openxmlformats.org/markup-compatibility/2006">
      <mc:Choice Requires="x14">
        <oleObject progId="Equation.3" shapeId="4113" r:id="rId16">
          <objectPr defaultSize="0" autoPict="0" r:id="rId17">
            <anchor moveWithCells="1">
              <from>
                <xdr:col>3</xdr:col>
                <xdr:colOff>2400300</xdr:colOff>
                <xdr:row>36</xdr:row>
                <xdr:rowOff>0</xdr:rowOff>
              </from>
              <to>
                <xdr:col>3</xdr:col>
                <xdr:colOff>3009900</xdr:colOff>
                <xdr:row>38</xdr:row>
                <xdr:rowOff>114300</xdr:rowOff>
              </to>
            </anchor>
          </objectPr>
        </oleObject>
      </mc:Choice>
      <mc:Fallback>
        <oleObject progId="Equation.3" shapeId="4113" r:id="rId16"/>
      </mc:Fallback>
    </mc:AlternateContent>
    <mc:AlternateContent xmlns:mc="http://schemas.openxmlformats.org/markup-compatibility/2006">
      <mc:Choice Requires="x14">
        <oleObject progId="Equation.3" shapeId="4289" r:id="rId18">
          <objectPr defaultSize="0" autoPict="0" r:id="rId19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1828800</xdr:colOff>
                <xdr:row>24</xdr:row>
                <xdr:rowOff>123825</xdr:rowOff>
              </to>
            </anchor>
          </objectPr>
        </oleObject>
      </mc:Choice>
      <mc:Fallback>
        <oleObject progId="Equation.3" shapeId="4289" r:id="rId1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/>
  </sheetViews>
  <sheetFormatPr baseColWidth="10" defaultRowHeight="12.75" x14ac:dyDescent="0.35"/>
  <cols>
    <col min="5" max="5" width="28.59765625" customWidth="1"/>
    <col min="6" max="6" width="86.73046875" customWidth="1"/>
    <col min="7" max="7" width="22.86328125" customWidth="1"/>
  </cols>
  <sheetData>
    <row r="1" spans="1:7" ht="13.9" x14ac:dyDescent="0.4">
      <c r="A1" s="132" t="s">
        <v>70</v>
      </c>
    </row>
    <row r="2" spans="1:7" ht="13.9" x14ac:dyDescent="0.4">
      <c r="A2" s="132"/>
    </row>
    <row r="3" spans="1:7" x14ac:dyDescent="0.35">
      <c r="A3" t="s">
        <v>35</v>
      </c>
    </row>
    <row r="4" spans="1:7" x14ac:dyDescent="0.35">
      <c r="A4" s="215" t="s">
        <v>132</v>
      </c>
      <c r="B4" s="215"/>
      <c r="C4" s="215"/>
      <c r="D4" s="215"/>
      <c r="E4" s="215"/>
      <c r="F4" s="32" t="s">
        <v>82</v>
      </c>
    </row>
    <row r="5" spans="1:7" ht="25.5" x14ac:dyDescent="0.35">
      <c r="A5" s="216" t="s">
        <v>98</v>
      </c>
      <c r="B5" s="176"/>
      <c r="C5" s="176"/>
      <c r="D5" s="176"/>
      <c r="E5" s="176"/>
      <c r="F5" s="31" t="s">
        <v>131</v>
      </c>
      <c r="G5" s="36"/>
    </row>
    <row r="6" spans="1:7" x14ac:dyDescent="0.35">
      <c r="A6" s="216" t="s">
        <v>133</v>
      </c>
      <c r="B6" s="176"/>
      <c r="C6" s="176"/>
      <c r="D6" s="176"/>
      <c r="E6" s="176"/>
      <c r="F6" s="31" t="s">
        <v>83</v>
      </c>
      <c r="G6" s="3"/>
    </row>
    <row r="7" spans="1:7" x14ac:dyDescent="0.35">
      <c r="A7" s="145"/>
      <c r="B7" s="3"/>
      <c r="C7" s="3"/>
      <c r="D7" s="3"/>
      <c r="E7" s="3"/>
      <c r="F7" s="31"/>
      <c r="G7" s="3"/>
    </row>
    <row r="9" spans="1:7" ht="13.9" x14ac:dyDescent="0.4">
      <c r="A9" s="132" t="s">
        <v>55</v>
      </c>
    </row>
    <row r="10" spans="1:7" x14ac:dyDescent="0.35">
      <c r="A10" t="s">
        <v>56</v>
      </c>
    </row>
    <row r="11" spans="1:7" x14ac:dyDescent="0.35">
      <c r="A11" s="11" t="s">
        <v>134</v>
      </c>
    </row>
    <row r="14" spans="1:7" ht="13.9" x14ac:dyDescent="0.4">
      <c r="A14" s="132" t="s">
        <v>75</v>
      </c>
    </row>
    <row r="15" spans="1:7" x14ac:dyDescent="0.35">
      <c r="A15" s="146">
        <v>41609</v>
      </c>
    </row>
  </sheetData>
  <mergeCells count="3">
    <mergeCell ref="A4:E4"/>
    <mergeCell ref="A5:E5"/>
    <mergeCell ref="A6:E6"/>
  </mergeCells>
  <hyperlinks>
    <hyperlink ref="F4" r:id="rId1" xr:uid="{00000000-0004-0000-0300-000000000000}"/>
    <hyperlink ref="F5" r:id="rId2" xr:uid="{00000000-0004-0000-0300-000001000000}"/>
    <hyperlink ref="F6" r:id="rId3" xr:uid="{00000000-0004-0000-0300-000002000000}"/>
  </hyperlinks>
  <pageMargins left="0.7" right="0.7" top="0.78740157499999996" bottom="0.78740157499999996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2:A14"/>
  <sheetViews>
    <sheetView showGridLines="0" workbookViewId="0">
      <selection activeCell="G8" sqref="G8"/>
    </sheetView>
  </sheetViews>
  <sheetFormatPr baseColWidth="10" defaultRowHeight="12.75" x14ac:dyDescent="0.35"/>
  <cols>
    <col min="1" max="1" width="71.59765625" customWidth="1"/>
  </cols>
  <sheetData>
    <row r="2" spans="1:1" ht="15" x14ac:dyDescent="0.4">
      <c r="A2" s="30" t="s">
        <v>49</v>
      </c>
    </row>
    <row r="3" spans="1:1" ht="13.5" customHeight="1" x14ac:dyDescent="0.35">
      <c r="A3" s="28"/>
    </row>
    <row r="4" spans="1:1" ht="55.5" x14ac:dyDescent="0.35">
      <c r="A4" s="124" t="s">
        <v>116</v>
      </c>
    </row>
    <row r="5" spans="1:1" x14ac:dyDescent="0.35">
      <c r="A5" s="28"/>
    </row>
    <row r="6" spans="1:1" ht="14.65" x14ac:dyDescent="0.5">
      <c r="A6" s="29" t="s">
        <v>72</v>
      </c>
    </row>
    <row r="7" spans="1:1" ht="58.5" customHeight="1" x14ac:dyDescent="0.35">
      <c r="A7" s="28" t="s">
        <v>73</v>
      </c>
    </row>
    <row r="8" spans="1:1" ht="72" customHeight="1" x14ac:dyDescent="0.5">
      <c r="A8" s="123" t="s">
        <v>117</v>
      </c>
    </row>
    <row r="10" spans="1:1" ht="13.15" x14ac:dyDescent="0.4">
      <c r="A10" s="6" t="s">
        <v>48</v>
      </c>
    </row>
    <row r="11" spans="1:1" ht="85.5" customHeight="1" x14ac:dyDescent="0.35">
      <c r="A11" s="124" t="s">
        <v>118</v>
      </c>
    </row>
    <row r="13" spans="1:1" ht="13.15" x14ac:dyDescent="0.4">
      <c r="A13" s="6"/>
    </row>
    <row r="14" spans="1:1" ht="30" customHeight="1" x14ac:dyDescent="0.5">
      <c r="A14" s="28" t="s">
        <v>74</v>
      </c>
    </row>
  </sheetData>
  <phoneticPr fontId="3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G13"/>
  <sheetViews>
    <sheetView workbookViewId="0"/>
  </sheetViews>
  <sheetFormatPr baseColWidth="10" defaultRowHeight="12.75" x14ac:dyDescent="0.35"/>
  <cols>
    <col min="5" max="5" width="28.59765625" customWidth="1"/>
    <col min="6" max="6" width="86.73046875" customWidth="1"/>
    <col min="7" max="7" width="22.86328125" customWidth="1"/>
  </cols>
  <sheetData>
    <row r="1" spans="1:7" ht="13.15" x14ac:dyDescent="0.4">
      <c r="A1" s="8" t="s">
        <v>70</v>
      </c>
    </row>
    <row r="2" spans="1:7" x14ac:dyDescent="0.35">
      <c r="A2" t="s">
        <v>35</v>
      </c>
    </row>
    <row r="3" spans="1:7" x14ac:dyDescent="0.35">
      <c r="A3" s="176" t="s">
        <v>97</v>
      </c>
      <c r="B3" s="176"/>
      <c r="C3" s="176"/>
      <c r="D3" s="176"/>
      <c r="E3" s="176"/>
      <c r="F3" s="32" t="s">
        <v>82</v>
      </c>
    </row>
    <row r="4" spans="1:7" ht="25.5" x14ac:dyDescent="0.35">
      <c r="A4" s="176" t="s">
        <v>98</v>
      </c>
      <c r="B4" s="176"/>
      <c r="C4" s="176"/>
      <c r="D4" s="176"/>
      <c r="E4" s="176"/>
      <c r="F4" s="31" t="s">
        <v>103</v>
      </c>
      <c r="G4" s="36" t="s">
        <v>100</v>
      </c>
    </row>
    <row r="5" spans="1:7" x14ac:dyDescent="0.35">
      <c r="A5" s="176" t="s">
        <v>99</v>
      </c>
      <c r="B5" s="176"/>
      <c r="C5" s="176"/>
      <c r="D5" s="176"/>
      <c r="E5" s="176"/>
      <c r="F5" s="31" t="s">
        <v>83</v>
      </c>
      <c r="G5" s="3"/>
    </row>
    <row r="7" spans="1:7" ht="13.15" x14ac:dyDescent="0.4">
      <c r="A7" s="8" t="s">
        <v>55</v>
      </c>
    </row>
    <row r="8" spans="1:7" x14ac:dyDescent="0.35">
      <c r="A8" t="s">
        <v>56</v>
      </c>
    </row>
    <row r="9" spans="1:7" x14ac:dyDescent="0.35">
      <c r="A9" t="s">
        <v>57</v>
      </c>
    </row>
    <row r="12" spans="1:7" ht="13.15" x14ac:dyDescent="0.4">
      <c r="A12" s="8" t="s">
        <v>75</v>
      </c>
    </row>
    <row r="13" spans="1:7" x14ac:dyDescent="0.35">
      <c r="A13" s="217">
        <v>41579</v>
      </c>
      <c r="B13" s="218"/>
      <c r="C13" s="218"/>
      <c r="D13" s="218"/>
      <c r="E13" s="218"/>
    </row>
  </sheetData>
  <mergeCells count="4">
    <mergeCell ref="A3:E3"/>
    <mergeCell ref="A4:E4"/>
    <mergeCell ref="A5:E5"/>
    <mergeCell ref="A13:E13"/>
  </mergeCells>
  <phoneticPr fontId="3" type="noConversion"/>
  <hyperlinks>
    <hyperlink ref="F3" r:id="rId1" xr:uid="{00000000-0004-0000-0500-000000000000}"/>
    <hyperlink ref="F4" r:id="rId2" location="results" display="Zu den Ergebnissen aus der GEMIS-Datenbank " xr:uid="{00000000-0004-0000-0500-000001000000}"/>
    <hyperlink ref="F5" r:id="rId3" xr:uid="{00000000-0004-0000-0500-000002000000}"/>
  </hyperlinks>
  <pageMargins left="0.78740157499999996" right="0.78740157499999996" top="0.984251969" bottom="0.984251969" header="0.4921259845" footer="0.492125984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CO2-Emissionen</vt:lpstr>
      <vt:lpstr>Details der Berechnung</vt:lpstr>
      <vt:lpstr>Ermittlung Emissionsfaktoren</vt:lpstr>
      <vt:lpstr>Quellenangabe</vt:lpstr>
      <vt:lpstr>Erläuterungen</vt:lpstr>
      <vt:lpstr>Quellen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AWC</dc:creator>
  <cp:lastModifiedBy>Sascha Andrawas</cp:lastModifiedBy>
  <cp:lastPrinted>2013-10-30T15:53:12Z</cp:lastPrinted>
  <dcterms:created xsi:type="dcterms:W3CDTF">2007-03-26T13:51:15Z</dcterms:created>
  <dcterms:modified xsi:type="dcterms:W3CDTF">2024-01-03T07:41:23Z</dcterms:modified>
</cp:coreProperties>
</file>